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160" activeTab="0"/>
  </bookViews>
  <sheets>
    <sheet name="TYTUŁ" sheetId="1" r:id="rId1"/>
    <sheet name="IZI_2019_06_11" sheetId="2" r:id="rId2"/>
  </sheets>
  <definedNames>
    <definedName name="_xlnm.Print_Area" localSheetId="1">'IZI_2019_06_11'!$B$1:$AN$180</definedName>
    <definedName name="_xlnm.Print_Area" localSheetId="0">'TYTUŁ'!$A$1:$I$39</definedName>
    <definedName name="_xlnm.Print_Titles" localSheetId="1">'IZI_2019_06_11'!$4:$6</definedName>
  </definedNames>
  <calcPr fullCalcOnLoad="1"/>
</workbook>
</file>

<file path=xl/sharedStrings.xml><?xml version="1.0" encoding="utf-8"?>
<sst xmlns="http://schemas.openxmlformats.org/spreadsheetml/2006/main" count="594" uniqueCount="295">
  <si>
    <t>WYDZIAŁ BUDOWY MASZYN I INFORMATYKI</t>
  </si>
  <si>
    <t>PLAN STUDIÓW</t>
  </si>
  <si>
    <t>( w ujęciu przedmiotowym)</t>
  </si>
  <si>
    <t xml:space="preserve">Studia I stopnia  </t>
  </si>
  <si>
    <t>Kierunek: INFORMATYKA</t>
  </si>
  <si>
    <t>Specjalności:</t>
  </si>
  <si>
    <t>D1 :</t>
  </si>
  <si>
    <t>D2 :</t>
  </si>
  <si>
    <t>D3 :</t>
  </si>
  <si>
    <t>Liczba godzin</t>
  </si>
  <si>
    <t>Plan studiów</t>
  </si>
  <si>
    <t>A</t>
  </si>
  <si>
    <t>Przedmioty ogólne</t>
  </si>
  <si>
    <t>B</t>
  </si>
  <si>
    <t>Treści podstawowe</t>
  </si>
  <si>
    <t>C</t>
  </si>
  <si>
    <t>Treści kierunkowe</t>
  </si>
  <si>
    <t>D</t>
  </si>
  <si>
    <t>Przedmioty specjalnościowe</t>
  </si>
  <si>
    <t>suma</t>
  </si>
  <si>
    <t>Oznaczenia przyjęte w tabelach:</t>
  </si>
  <si>
    <t>W</t>
  </si>
  <si>
    <t xml:space="preserve"> - wykład</t>
  </si>
  <si>
    <t xml:space="preserve"> - ćwiczenia</t>
  </si>
  <si>
    <t>L</t>
  </si>
  <si>
    <t xml:space="preserve"> - laboratorium</t>
  </si>
  <si>
    <t>P</t>
  </si>
  <si>
    <t xml:space="preserve"> - projekt</t>
  </si>
  <si>
    <t xml:space="preserve"> - wykład kończący się egzaminem</t>
  </si>
  <si>
    <t>Katedra</t>
  </si>
  <si>
    <t>KOD</t>
  </si>
  <si>
    <t>godz. ogółem</t>
  </si>
  <si>
    <t>Rok I</t>
  </si>
  <si>
    <t>Rok II</t>
  </si>
  <si>
    <t>Rok III</t>
  </si>
  <si>
    <t>Rok IV</t>
  </si>
  <si>
    <t>Nazwa przedmiotu</t>
  </si>
  <si>
    <t>Sem.1</t>
  </si>
  <si>
    <t>ECTS</t>
  </si>
  <si>
    <t>Sem.2</t>
  </si>
  <si>
    <t>Sem.3</t>
  </si>
  <si>
    <t>Sem.4</t>
  </si>
  <si>
    <t>Sem.5</t>
  </si>
  <si>
    <t>Sem.6</t>
  </si>
  <si>
    <t>Sem.7</t>
  </si>
  <si>
    <t>Ć</t>
  </si>
  <si>
    <t>A. PRZEDMIOTY KSZTAŁCENIA OGÓLNEGO</t>
  </si>
  <si>
    <t>SJO</t>
  </si>
  <si>
    <t>Język angielski I</t>
  </si>
  <si>
    <t>Język angielski II</t>
  </si>
  <si>
    <t>Język angielski III</t>
  </si>
  <si>
    <t>Język angielski IV</t>
  </si>
  <si>
    <t>Przedmioty humanistyczne i społeczne</t>
  </si>
  <si>
    <t>KSSiP</t>
  </si>
  <si>
    <t>Historia cywilizacji</t>
  </si>
  <si>
    <t>KIP</t>
  </si>
  <si>
    <t>Bezpieczeństwo pracy i ergonomia</t>
  </si>
  <si>
    <t>B. PRZEDMIOTY PODSTAWOWE</t>
  </si>
  <si>
    <t>Matematyka i pochodne</t>
  </si>
  <si>
    <t>Algebra liniowa z geometrią analityczną</t>
  </si>
  <si>
    <t>Metody numeryczne</t>
  </si>
  <si>
    <t>KPBM</t>
  </si>
  <si>
    <t>Badania operacyjne i optymalizacja</t>
  </si>
  <si>
    <t>`</t>
  </si>
  <si>
    <t>Fizyka</t>
  </si>
  <si>
    <t>Przedmioty nauk technicznych</t>
  </si>
  <si>
    <t>C. PRZEDMIOTY KIERUNKOWE</t>
  </si>
  <si>
    <t>Podstawy programowania</t>
  </si>
  <si>
    <t>Programowanie I</t>
  </si>
  <si>
    <t>Programowanie II</t>
  </si>
  <si>
    <t>Języki i paradygmaty programowania</t>
  </si>
  <si>
    <t>Programowanie III</t>
  </si>
  <si>
    <t>Programowanie IV</t>
  </si>
  <si>
    <t>Algorytmy i złożoności</t>
  </si>
  <si>
    <t>Algorytmy i struktury danych</t>
  </si>
  <si>
    <t>Architektura systemów komputerowych</t>
  </si>
  <si>
    <t>Podstawy techniki cyfrowej</t>
  </si>
  <si>
    <t>Architektura komputerów</t>
  </si>
  <si>
    <t xml:space="preserve">Systemy operacyjne </t>
  </si>
  <si>
    <t>Systemy operacyjne I</t>
  </si>
  <si>
    <t>Systemy operacyjne II</t>
  </si>
  <si>
    <t>Technologie sieciowe</t>
  </si>
  <si>
    <t>Sieci komputerowe</t>
  </si>
  <si>
    <t>Projektowanie i obsługa sieci komputerowych I</t>
  </si>
  <si>
    <t>Projektowanie i obsługa sieci komputerowych II</t>
  </si>
  <si>
    <t>Grafika i komunikacja człowiek-komputer</t>
  </si>
  <si>
    <t>Grafika komputerowa</t>
  </si>
  <si>
    <t>Sztuczna Inteligencja</t>
  </si>
  <si>
    <t>Metody sztucznej inteligencji</t>
  </si>
  <si>
    <t>Bazy danych</t>
  </si>
  <si>
    <t>Bazy danych I</t>
  </si>
  <si>
    <t>Bazy danych II</t>
  </si>
  <si>
    <t>Inżynieria oprogramowania</t>
  </si>
  <si>
    <t>Systemy wbudowane</t>
  </si>
  <si>
    <t>Systemy monitorowania i sterowania</t>
  </si>
  <si>
    <t>Problemy społeczne i zawodowe informatyki</t>
  </si>
  <si>
    <t>Ochrona własności intelektualnych</t>
  </si>
  <si>
    <t>Obliczenia równoległe i systemy rozproszone</t>
  </si>
  <si>
    <t>Praktyka</t>
  </si>
  <si>
    <t>po VI sem.</t>
  </si>
  <si>
    <t>(4 tygodnie)</t>
  </si>
  <si>
    <t>Seminarium dyplomowe I</t>
  </si>
  <si>
    <t>Seminarium dyplomowe II</t>
  </si>
  <si>
    <t>Praca dyplomowa</t>
  </si>
  <si>
    <t>Przetwarzanie obrazów</t>
  </si>
  <si>
    <t>Przedmioty obieralne dla sem.6 (do wyboru przedmioty łącznie za 4 ECTS)</t>
  </si>
  <si>
    <t>Programowanie dla Internetu w technologii ASP.NET</t>
  </si>
  <si>
    <t xml:space="preserve">Multimedialne systemy baz danych </t>
  </si>
  <si>
    <t xml:space="preserve">Zarządzanie systemami serwerowymi </t>
  </si>
  <si>
    <t>Aplikacje mobilne</t>
  </si>
  <si>
    <t>Programowanie dla Internetu w technologii JAVA</t>
  </si>
  <si>
    <t>Technologie chmury obliczeniowej</t>
  </si>
  <si>
    <t>Linie i systemy światłowodowe I</t>
  </si>
  <si>
    <t>Linie i systemy światłowodowe II</t>
  </si>
  <si>
    <t>Teletransmisja I</t>
  </si>
  <si>
    <t>Teletransmisja II</t>
  </si>
  <si>
    <t>Radiokomunikacja I</t>
  </si>
  <si>
    <t>Radiokomunikacja II</t>
  </si>
  <si>
    <t>Systemy rozproszone</t>
  </si>
  <si>
    <t>Cyfrowe przetwarzanie sygnałów I</t>
  </si>
  <si>
    <t>Cyfrowe przetwarzanie sygnałów II</t>
  </si>
  <si>
    <t>Sieci bezprzewodowe</t>
  </si>
  <si>
    <t>Technologia VoIP</t>
  </si>
  <si>
    <t>Sieciowe protokoły komunikacyjne</t>
  </si>
  <si>
    <t>Podstawy kryptografii i kryptoanalizy</t>
  </si>
  <si>
    <t>Bezpieczeństwo IT w samochodach</t>
  </si>
  <si>
    <t>ZESTAWIENIE</t>
  </si>
  <si>
    <t>Podsumowanie</t>
  </si>
  <si>
    <t>Razem egzaminów na semestr</t>
  </si>
  <si>
    <t>Razem godzin w planie zajęć</t>
  </si>
  <si>
    <t>Tworzenie wielowarstwowych aplikacji biznesowych</t>
  </si>
  <si>
    <t>Programowanie z wykorzystaniem języków skryptowych</t>
  </si>
  <si>
    <t>Projektowanie sieci i systemów teleinformatycznych</t>
  </si>
  <si>
    <t>Projekt - zespołowe przedsięwzięcie programistyczne</t>
  </si>
  <si>
    <t>Podstawy tworzenia usług sieciowych wykorzystujacych protokół HTTP</t>
  </si>
  <si>
    <t>Nierelacyjne bazy danych</t>
  </si>
  <si>
    <t>Liczba ECTS</t>
  </si>
  <si>
    <t>SUMA:ECTS/godz.</t>
  </si>
  <si>
    <t>Seminarium dyplomowe  II</t>
  </si>
  <si>
    <t>Komunikacja społeczna i aktywizacja zawodowa</t>
  </si>
  <si>
    <t xml:space="preserve">Języki analizy danych </t>
  </si>
  <si>
    <t xml:space="preserve">Systemy Microprocesorowe  </t>
  </si>
  <si>
    <t>Komputerowe projektowanie układów elektronicznych</t>
  </si>
  <si>
    <t>Tworzenie aplikacji dla systemów wbudowanych</t>
  </si>
  <si>
    <t>Symulacje układów elektronicznych</t>
  </si>
  <si>
    <t xml:space="preserve">Transmisja danych  </t>
  </si>
  <si>
    <t xml:space="preserve">Technologie multimedialne </t>
  </si>
  <si>
    <t xml:space="preserve">           PRZEDMIOTY OBIERALNE Dla wszystkich specjalności</t>
  </si>
  <si>
    <t>Wzorce projektowe</t>
  </si>
  <si>
    <t>Podstawy tworzenia gier</t>
  </si>
  <si>
    <t xml:space="preserve">Cyfrowe Systemy Pomiarowe  </t>
  </si>
  <si>
    <t>Tworzenie aplikacji dla rozwiązań IoT</t>
  </si>
  <si>
    <t>Zarządzania projektem</t>
  </si>
  <si>
    <t xml:space="preserve">Bezpieczeństwo technologii informatycznych </t>
  </si>
  <si>
    <t>Podstawy elektrotechniki</t>
  </si>
  <si>
    <t>Podstawy elektroniki</t>
  </si>
  <si>
    <t>Testowanie oprogramowania</t>
  </si>
  <si>
    <t xml:space="preserve">Interfejs  w aplikacjach internetowych </t>
  </si>
  <si>
    <t xml:space="preserve">Technologie chmurowe </t>
  </si>
  <si>
    <t xml:space="preserve">Teletransmisja i sieci </t>
  </si>
  <si>
    <t>Sterowanie aktuatorami</t>
  </si>
  <si>
    <t>Programowanie sterowników PLC</t>
  </si>
  <si>
    <t>Uczenie Maszynowe</t>
  </si>
  <si>
    <t>Specjalność: IO</t>
  </si>
  <si>
    <t>IZI.01</t>
  </si>
  <si>
    <t>IZI.02</t>
  </si>
  <si>
    <t>IZI.03</t>
  </si>
  <si>
    <t>IZI.04</t>
  </si>
  <si>
    <t>IZI.05</t>
  </si>
  <si>
    <t>IZI.06</t>
  </si>
  <si>
    <t>IZI.07</t>
  </si>
  <si>
    <t>IZI.09</t>
  </si>
  <si>
    <t>IZI.10</t>
  </si>
  <si>
    <t>IZI.12</t>
  </si>
  <si>
    <t>IZI.13</t>
  </si>
  <si>
    <t>IZI.14</t>
  </si>
  <si>
    <t>IZI.15</t>
  </si>
  <si>
    <t>IZI.16</t>
  </si>
  <si>
    <t>IZI.17</t>
  </si>
  <si>
    <t>IZI.18</t>
  </si>
  <si>
    <t>IZI.19</t>
  </si>
  <si>
    <t>IZI.20</t>
  </si>
  <si>
    <t>IZI.21</t>
  </si>
  <si>
    <t>IZI.22</t>
  </si>
  <si>
    <t>IZI.23</t>
  </si>
  <si>
    <t>IZI.24</t>
  </si>
  <si>
    <t>IZI.26</t>
  </si>
  <si>
    <t>IZI.27</t>
  </si>
  <si>
    <t>IZI.28</t>
  </si>
  <si>
    <t>IZI.29</t>
  </si>
  <si>
    <t>IZI.30</t>
  </si>
  <si>
    <t>IZI.31</t>
  </si>
  <si>
    <t>IZI.32</t>
  </si>
  <si>
    <t>IZI.33</t>
  </si>
  <si>
    <t>IZI.35</t>
  </si>
  <si>
    <t>IZI.36</t>
  </si>
  <si>
    <t>IZI.37</t>
  </si>
  <si>
    <t>IZI.38</t>
  </si>
  <si>
    <t>IZI.39</t>
  </si>
  <si>
    <t>IZI.40</t>
  </si>
  <si>
    <t>IZI.41</t>
  </si>
  <si>
    <t>IZI.42</t>
  </si>
  <si>
    <t>IZI.43</t>
  </si>
  <si>
    <t>IZI.44</t>
  </si>
  <si>
    <t>IZI.45</t>
  </si>
  <si>
    <t>IZI.46</t>
  </si>
  <si>
    <t>IZI.47</t>
  </si>
  <si>
    <t>IZI.48</t>
  </si>
  <si>
    <t>IZI.49</t>
  </si>
  <si>
    <t>IZI.50</t>
  </si>
  <si>
    <t>IZI.51</t>
  </si>
  <si>
    <t>IZI.52</t>
  </si>
  <si>
    <t>IZI.53</t>
  </si>
  <si>
    <t>IZI.54</t>
  </si>
  <si>
    <t>IZI.55</t>
  </si>
  <si>
    <t>IZI.56</t>
  </si>
  <si>
    <t>IZI.57</t>
  </si>
  <si>
    <t>IZI.58</t>
  </si>
  <si>
    <t>IZI.59</t>
  </si>
  <si>
    <t>IZI.60</t>
  </si>
  <si>
    <t>IZI.61</t>
  </si>
  <si>
    <t>IZI.62</t>
  </si>
  <si>
    <t>IZI.63</t>
  </si>
  <si>
    <t>IZI.64</t>
  </si>
  <si>
    <t>IZI.66</t>
  </si>
  <si>
    <t>IZI.69</t>
  </si>
  <si>
    <t>IZI.72</t>
  </si>
  <si>
    <t>IZI.73</t>
  </si>
  <si>
    <t>IZI.74</t>
  </si>
  <si>
    <t>IZI.75</t>
  </si>
  <si>
    <t>IZI.76</t>
  </si>
  <si>
    <t>IZI.77</t>
  </si>
  <si>
    <t>IZI.78</t>
  </si>
  <si>
    <t>IZI.79</t>
  </si>
  <si>
    <t>IZI.80</t>
  </si>
  <si>
    <t>IZI.81</t>
  </si>
  <si>
    <t>IZI.82</t>
  </si>
  <si>
    <t>IZI.83</t>
  </si>
  <si>
    <t>IZI.84</t>
  </si>
  <si>
    <t>IZI.85</t>
  </si>
  <si>
    <t>IZI.86</t>
  </si>
  <si>
    <t>IZI.87</t>
  </si>
  <si>
    <t>IZI.89</t>
  </si>
  <si>
    <t>IZI.90</t>
  </si>
  <si>
    <t>IZI.91</t>
  </si>
  <si>
    <t>IZI.92</t>
  </si>
  <si>
    <t>IZI.93</t>
  </si>
  <si>
    <t>IZI.94</t>
  </si>
  <si>
    <t>IZI.95</t>
  </si>
  <si>
    <t>IZI.96</t>
  </si>
  <si>
    <t>IZI.97</t>
  </si>
  <si>
    <t>IZI.98</t>
  </si>
  <si>
    <t>IZI.99</t>
  </si>
  <si>
    <t>IZI.100</t>
  </si>
  <si>
    <t>IZI.101</t>
  </si>
  <si>
    <t>IZI.102</t>
  </si>
  <si>
    <t>IZI.103</t>
  </si>
  <si>
    <t>IZI.104</t>
  </si>
  <si>
    <t>IZI.105</t>
  </si>
  <si>
    <t>Język angielski V</t>
  </si>
  <si>
    <t>IZI.08</t>
  </si>
  <si>
    <t>Matematyka dyskretna II</t>
  </si>
  <si>
    <t>Metody probablistyczne i statystyka II</t>
  </si>
  <si>
    <t xml:space="preserve">Analiza matematyczna </t>
  </si>
  <si>
    <t>KIiA</t>
  </si>
  <si>
    <t>KM</t>
  </si>
  <si>
    <t>Matematyka dyskretna I</t>
  </si>
  <si>
    <t>Metody probablistyczne i statystyka I</t>
  </si>
  <si>
    <t>Podstawy interakcji  człowiek komputer</t>
  </si>
  <si>
    <t>Przedmioty obieralne dla sem.7 (do wyboru przedmioty łącznie za 6  ECTS)</t>
  </si>
  <si>
    <t>IZI.11</t>
  </si>
  <si>
    <t xml:space="preserve">Sieci rozległe WAN </t>
  </si>
  <si>
    <t>Cyberbezpieczeństwo</t>
  </si>
  <si>
    <t>Inżynieria Oprogramowania   ( IO )</t>
  </si>
  <si>
    <t>Sieci  Komputerowe i Bezpieczeństwo Sieciowe (SKiBS )</t>
  </si>
  <si>
    <t>Internet Rzeczy (IR)</t>
  </si>
  <si>
    <t xml:space="preserve">Plan zatwierdzony przez Radę Wydziału  </t>
  </si>
  <si>
    <t>Kierunek: INFORMATYKA, studia zaoczne inżynierskie 3.5 letnie</t>
  </si>
  <si>
    <t>D1.  PRZEDMIOTY  SPECJALNOŚCI: Inżynieria Oprogramowania</t>
  </si>
  <si>
    <t>D2.   PRZEDMIOTY SPECJALNOŚCI:  Sieci Komputerowe i Bezpieczeństwo Sieciowe</t>
  </si>
  <si>
    <t>Specjalność: SKiBS</t>
  </si>
  <si>
    <t>Specjalność: IR</t>
  </si>
  <si>
    <t>D3.   PRZEDMIOTY  SPECJALNOŚCI: Internet Rzeczy</t>
  </si>
  <si>
    <t>Przetwarzanie dźwięku</t>
  </si>
  <si>
    <t>IZI.25</t>
  </si>
  <si>
    <t>IZI.34</t>
  </si>
  <si>
    <t>IZI.65</t>
  </si>
  <si>
    <t>IZI.67</t>
  </si>
  <si>
    <t>IZI.68</t>
  </si>
  <si>
    <t>IZI.70</t>
  </si>
  <si>
    <t>IZI.71</t>
  </si>
  <si>
    <t>IZI.88</t>
  </si>
  <si>
    <t>Wprowadzenie do Internetu rzeczy I</t>
  </si>
  <si>
    <t>Wprowadzenie do Internetu rzeczy II</t>
  </si>
  <si>
    <t>niestacjonarne (zaoczne),  3,5 letnie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</si>
</sst>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 ;[Red]\-0\ "/>
    <numFmt numFmtId="167" formatCode="0_ ;\-0\ 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7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6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i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/>
      <right/>
      <top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/>
      <right style="medium"/>
      <top style="thick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 horizontal="center"/>
    </xf>
    <xf numFmtId="166" fontId="14" fillId="0" borderId="29" xfId="0" applyNumberFormat="1" applyFont="1" applyFill="1" applyBorder="1" applyAlignment="1">
      <alignment horizontal="center"/>
    </xf>
    <xf numFmtId="166" fontId="18" fillId="0" borderId="30" xfId="0" applyNumberFormat="1" applyFont="1" applyFill="1" applyBorder="1" applyAlignment="1">
      <alignment horizontal="center"/>
    </xf>
    <xf numFmtId="166" fontId="20" fillId="0" borderId="30" xfId="0" applyNumberFormat="1" applyFont="1" applyFill="1" applyBorder="1" applyAlignment="1">
      <alignment horizontal="center"/>
    </xf>
    <xf numFmtId="166" fontId="14" fillId="0" borderId="31" xfId="0" applyNumberFormat="1" applyFont="1" applyFill="1" applyBorder="1" applyAlignment="1">
      <alignment horizontal="center"/>
    </xf>
    <xf numFmtId="166" fontId="14" fillId="0" borderId="32" xfId="0" applyNumberFormat="1" applyFont="1" applyFill="1" applyBorder="1" applyAlignment="1">
      <alignment horizontal="center"/>
    </xf>
    <xf numFmtId="166" fontId="20" fillId="0" borderId="33" xfId="0" applyNumberFormat="1" applyFont="1" applyFill="1" applyBorder="1" applyAlignment="1">
      <alignment horizontal="center"/>
    </xf>
    <xf numFmtId="166" fontId="21" fillId="0" borderId="3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6" fontId="14" fillId="0" borderId="35" xfId="0" applyNumberFormat="1" applyFont="1" applyFill="1" applyBorder="1" applyAlignment="1">
      <alignment horizontal="center"/>
    </xf>
    <xf numFmtId="166" fontId="14" fillId="0" borderId="36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 applyAlignment="1">
      <alignment horizontal="center"/>
    </xf>
    <xf numFmtId="166" fontId="20" fillId="0" borderId="18" xfId="0" applyNumberFormat="1" applyFont="1" applyFill="1" applyBorder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166" fontId="14" fillId="0" borderId="37" xfId="0" applyNumberFormat="1" applyFont="1" applyFill="1" applyBorder="1" applyAlignment="1">
      <alignment horizontal="center"/>
    </xf>
    <xf numFmtId="166" fontId="14" fillId="0" borderId="38" xfId="0" applyNumberFormat="1" applyFont="1" applyFill="1" applyBorder="1" applyAlignment="1">
      <alignment horizontal="center"/>
    </xf>
    <xf numFmtId="166" fontId="14" fillId="0" borderId="39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166" fontId="14" fillId="0" borderId="34" xfId="0" applyNumberFormat="1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center"/>
    </xf>
    <xf numFmtId="166" fontId="18" fillId="0" borderId="16" xfId="0" applyNumberFormat="1" applyFont="1" applyFill="1" applyBorder="1" applyAlignment="1">
      <alignment horizontal="center"/>
    </xf>
    <xf numFmtId="166" fontId="20" fillId="0" borderId="16" xfId="0" applyNumberFormat="1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66" fontId="14" fillId="0" borderId="3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166" fontId="21" fillId="0" borderId="16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166" fontId="14" fillId="0" borderId="40" xfId="0" applyNumberFormat="1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center"/>
    </xf>
    <xf numFmtId="166" fontId="21" fillId="0" borderId="42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right"/>
    </xf>
    <xf numFmtId="166" fontId="15" fillId="0" borderId="36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right"/>
    </xf>
    <xf numFmtId="0" fontId="22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/>
    </xf>
    <xf numFmtId="166" fontId="14" fillId="0" borderId="28" xfId="0" applyNumberFormat="1" applyFont="1" applyFill="1" applyBorder="1" applyAlignment="1">
      <alignment/>
    </xf>
    <xf numFmtId="166" fontId="14" fillId="0" borderId="29" xfId="0" applyNumberFormat="1" applyFont="1" applyFill="1" applyBorder="1" applyAlignment="1">
      <alignment/>
    </xf>
    <xf numFmtId="166" fontId="18" fillId="0" borderId="30" xfId="0" applyNumberFormat="1" applyFont="1" applyFill="1" applyBorder="1" applyAlignment="1">
      <alignment/>
    </xf>
    <xf numFmtId="166" fontId="21" fillId="0" borderId="3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66" fontId="14" fillId="0" borderId="34" xfId="0" applyNumberFormat="1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166" fontId="20" fillId="0" borderId="16" xfId="0" applyNumberFormat="1" applyFont="1" applyFill="1" applyBorder="1" applyAlignment="1">
      <alignment/>
    </xf>
    <xf numFmtId="166" fontId="18" fillId="0" borderId="16" xfId="0" applyNumberFormat="1" applyFont="1" applyFill="1" applyBorder="1" applyAlignment="1">
      <alignment/>
    </xf>
    <xf numFmtId="166" fontId="21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vertical="center"/>
    </xf>
    <xf numFmtId="166" fontId="14" fillId="34" borderId="34" xfId="0" applyNumberFormat="1" applyFont="1" applyFill="1" applyBorder="1" applyAlignment="1">
      <alignment/>
    </xf>
    <xf numFmtId="0" fontId="15" fillId="0" borderId="27" xfId="51" applyFont="1" applyFill="1" applyBorder="1" applyAlignment="1">
      <alignment horizontal="center" vertical="center"/>
      <protection/>
    </xf>
    <xf numFmtId="0" fontId="14" fillId="0" borderId="3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/>
    </xf>
    <xf numFmtId="166" fontId="14" fillId="0" borderId="24" xfId="0" applyNumberFormat="1" applyFont="1" applyFill="1" applyBorder="1" applyAlignment="1">
      <alignment/>
    </xf>
    <xf numFmtId="166" fontId="18" fillId="0" borderId="42" xfId="0" applyNumberFormat="1" applyFont="1" applyFill="1" applyBorder="1" applyAlignment="1">
      <alignment/>
    </xf>
    <xf numFmtId="166" fontId="21" fillId="0" borderId="42" xfId="0" applyNumberFormat="1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6" fontId="14" fillId="0" borderId="28" xfId="0" applyNumberFormat="1" applyFont="1" applyFill="1" applyBorder="1" applyAlignment="1">
      <alignment horizontal="center" vertical="center"/>
    </xf>
    <xf numFmtId="166" fontId="14" fillId="0" borderId="29" xfId="0" applyNumberFormat="1" applyFont="1" applyFill="1" applyBorder="1" applyAlignment="1">
      <alignment horizontal="center" vertical="center"/>
    </xf>
    <xf numFmtId="166" fontId="20" fillId="0" borderId="30" xfId="0" applyNumberFormat="1" applyFont="1" applyFill="1" applyBorder="1" applyAlignment="1">
      <alignment horizontal="center" vertical="center"/>
    </xf>
    <xf numFmtId="166" fontId="18" fillId="0" borderId="30" xfId="0" applyNumberFormat="1" applyFont="1" applyFill="1" applyBorder="1" applyAlignment="1">
      <alignment horizontal="center" vertical="center"/>
    </xf>
    <xf numFmtId="166" fontId="21" fillId="0" borderId="30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166" fontId="14" fillId="34" borderId="34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6" fontId="24" fillId="0" borderId="16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 vertical="center"/>
    </xf>
    <xf numFmtId="166" fontId="14" fillId="0" borderId="24" xfId="0" applyNumberFormat="1" applyFont="1" applyFill="1" applyBorder="1" applyAlignment="1">
      <alignment horizontal="center" vertical="center"/>
    </xf>
    <xf numFmtId="166" fontId="21" fillId="0" borderId="42" xfId="0" applyNumberFormat="1" applyFont="1" applyFill="1" applyBorder="1" applyAlignment="1">
      <alignment horizontal="center" vertical="center"/>
    </xf>
    <xf numFmtId="166" fontId="20" fillId="0" borderId="42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67" fontId="20" fillId="0" borderId="30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1" fontId="20" fillId="0" borderId="30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14" fillId="34" borderId="34" xfId="0" applyFont="1" applyFill="1" applyBorder="1" applyAlignment="1">
      <alignment horizontal="center"/>
    </xf>
    <xf numFmtId="167" fontId="20" fillId="0" borderId="16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67" fontId="18" fillId="0" borderId="16" xfId="0" applyNumberFormat="1" applyFont="1" applyFill="1" applyBorder="1" applyAlignment="1">
      <alignment horizontal="center"/>
    </xf>
    <xf numFmtId="49" fontId="12" fillId="0" borderId="34" xfId="53" applyNumberFormat="1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2" fillId="0" borderId="14" xfId="53" applyFont="1" applyFill="1" applyBorder="1">
      <alignment/>
      <protection/>
    </xf>
    <xf numFmtId="0" fontId="12" fillId="0" borderId="47" xfId="0" applyFont="1" applyFill="1" applyBorder="1" applyAlignment="1">
      <alignment wrapText="1"/>
    </xf>
    <xf numFmtId="0" fontId="12" fillId="0" borderId="48" xfId="0" applyFont="1" applyFill="1" applyBorder="1" applyAlignment="1">
      <alignment horizontal="center"/>
    </xf>
    <xf numFmtId="49" fontId="20" fillId="0" borderId="34" xfId="53" applyNumberFormat="1" applyFont="1" applyFill="1" applyBorder="1" applyAlignment="1">
      <alignment horizontal="left" vertical="center"/>
      <protection/>
    </xf>
    <xf numFmtId="49" fontId="20" fillId="0" borderId="14" xfId="53" applyNumberFormat="1" applyFont="1" applyFill="1" applyBorder="1" applyAlignment="1">
      <alignment horizontal="left" vertical="center"/>
      <protection/>
    </xf>
    <xf numFmtId="49" fontId="20" fillId="0" borderId="16" xfId="53" applyNumberFormat="1" applyFont="1" applyFill="1" applyBorder="1" applyAlignment="1">
      <alignment horizontal="left" vertical="center"/>
      <protection/>
    </xf>
    <xf numFmtId="0" fontId="12" fillId="0" borderId="45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49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67" fontId="18" fillId="0" borderId="42" xfId="0" applyNumberFormat="1" applyFont="1" applyFill="1" applyBorder="1" applyAlignment="1">
      <alignment horizontal="center"/>
    </xf>
    <xf numFmtId="1" fontId="21" fillId="0" borderId="42" xfId="0" applyNumberFormat="1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/>
    </xf>
    <xf numFmtId="166" fontId="15" fillId="0" borderId="50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66" fontId="14" fillId="0" borderId="54" xfId="0" applyNumberFormat="1" applyFont="1" applyFill="1" applyBorder="1" applyAlignment="1">
      <alignment horizontal="center" vertical="center"/>
    </xf>
    <xf numFmtId="166" fontId="14" fillId="0" borderId="55" xfId="0" applyNumberFormat="1" applyFont="1" applyFill="1" applyBorder="1" applyAlignment="1">
      <alignment horizontal="center" vertical="center"/>
    </xf>
    <xf numFmtId="166" fontId="14" fillId="0" borderId="53" xfId="0" applyNumberFormat="1" applyFont="1" applyFill="1" applyBorder="1" applyAlignment="1">
      <alignment horizontal="center" vertical="center"/>
    </xf>
    <xf numFmtId="166" fontId="21" fillId="0" borderId="53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1" fontId="20" fillId="0" borderId="53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6" fontId="14" fillId="0" borderId="35" xfId="0" applyNumberFormat="1" applyFont="1" applyFill="1" applyBorder="1" applyAlignment="1">
      <alignment horizontal="center" vertical="center"/>
    </xf>
    <xf numFmtId="166" fontId="14" fillId="0" borderId="36" xfId="0" applyNumberFormat="1" applyFont="1" applyFill="1" applyBorder="1" applyAlignment="1">
      <alignment horizontal="center" vertical="center"/>
    </xf>
    <xf numFmtId="166" fontId="14" fillId="0" borderId="18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66" fontId="14" fillId="0" borderId="25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4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" fontId="20" fillId="0" borderId="41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166" fontId="14" fillId="0" borderId="56" xfId="0" applyNumberFormat="1" applyFont="1" applyFill="1" applyBorder="1" applyAlignment="1">
      <alignment horizontal="center" vertical="center"/>
    </xf>
    <xf numFmtId="166" fontId="14" fillId="0" borderId="49" xfId="0" applyNumberFormat="1" applyFont="1" applyFill="1" applyBorder="1" applyAlignment="1">
      <alignment horizontal="center" vertical="center"/>
    </xf>
    <xf numFmtId="166" fontId="14" fillId="0" borderId="57" xfId="0" applyNumberFormat="1" applyFont="1" applyFill="1" applyBorder="1" applyAlignment="1">
      <alignment horizontal="center" vertical="center"/>
    </xf>
    <xf numFmtId="166" fontId="21" fillId="0" borderId="57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1" fontId="20" fillId="0" borderId="57" xfId="0" applyNumberFormat="1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 vertical="center"/>
    </xf>
    <xf numFmtId="166" fontId="14" fillId="0" borderId="47" xfId="0" applyNumberFormat="1" applyFont="1" applyFill="1" applyBorder="1" applyAlignment="1">
      <alignment horizontal="center" vertical="center"/>
    </xf>
    <xf numFmtId="166" fontId="14" fillId="0" borderId="59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/>
    </xf>
    <xf numFmtId="0" fontId="14" fillId="34" borderId="34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1" fillId="0" borderId="41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20" fillId="0" borderId="42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/>
    </xf>
    <xf numFmtId="166" fontId="14" fillId="0" borderId="41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center"/>
    </xf>
    <xf numFmtId="166" fontId="14" fillId="0" borderId="3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6" fontId="14" fillId="0" borderId="34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66" fontId="14" fillId="0" borderId="16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166" fontId="14" fillId="0" borderId="61" xfId="0" applyNumberFormat="1" applyFont="1" applyFill="1" applyBorder="1" applyAlignment="1">
      <alignment horizontal="center"/>
    </xf>
    <xf numFmtId="166" fontId="14" fillId="0" borderId="60" xfId="0" applyNumberFormat="1" applyFont="1" applyFill="1" applyBorder="1" applyAlignment="1">
      <alignment horizontal="center"/>
    </xf>
    <xf numFmtId="166" fontId="14" fillId="0" borderId="62" xfId="0" applyNumberFormat="1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1" fontId="24" fillId="0" borderId="41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 wrapText="1"/>
    </xf>
    <xf numFmtId="166" fontId="14" fillId="0" borderId="42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/>
    </xf>
    <xf numFmtId="166" fontId="14" fillId="0" borderId="64" xfId="0" applyNumberFormat="1" applyFont="1" applyFill="1" applyBorder="1" applyAlignment="1">
      <alignment horizontal="center"/>
    </xf>
    <xf numFmtId="166" fontId="14" fillId="0" borderId="44" xfId="0" applyNumberFormat="1" applyFont="1" applyFill="1" applyBorder="1" applyAlignment="1">
      <alignment horizontal="center"/>
    </xf>
    <xf numFmtId="166" fontId="21" fillId="0" borderId="65" xfId="0" applyNumberFormat="1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66" xfId="0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4" xfId="53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/>
    </xf>
    <xf numFmtId="0" fontId="22" fillId="0" borderId="0" xfId="53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6" fillId="0" borderId="52" xfId="0" applyFont="1" applyFill="1" applyBorder="1" applyAlignment="1">
      <alignment horizontal="center" vertical="center"/>
    </xf>
    <xf numFmtId="166" fontId="12" fillId="0" borderId="3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14" fillId="0" borderId="67" xfId="0" applyNumberFormat="1" applyFont="1" applyFill="1" applyBorder="1" applyAlignment="1">
      <alignment horizontal="center" vertical="center"/>
    </xf>
    <xf numFmtId="166" fontId="14" fillId="0" borderId="37" xfId="0" applyNumberFormat="1" applyFont="1" applyFill="1" applyBorder="1" applyAlignment="1">
      <alignment horizontal="center" vertical="center"/>
    </xf>
    <xf numFmtId="166" fontId="14" fillId="0" borderId="68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" fontId="20" fillId="0" borderId="68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wrapText="1"/>
    </xf>
    <xf numFmtId="166" fontId="21" fillId="0" borderId="68" xfId="0" applyNumberFormat="1" applyFont="1" applyFill="1" applyBorder="1" applyAlignment="1">
      <alignment horizontal="center" vertical="center"/>
    </xf>
    <xf numFmtId="166" fontId="20" fillId="0" borderId="57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horizontal="center"/>
    </xf>
    <xf numFmtId="166" fontId="21" fillId="0" borderId="62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166" fontId="14" fillId="0" borderId="54" xfId="0" applyNumberFormat="1" applyFont="1" applyFill="1" applyBorder="1" applyAlignment="1">
      <alignment horizontal="center"/>
    </xf>
    <xf numFmtId="166" fontId="14" fillId="0" borderId="55" xfId="0" applyNumberFormat="1" applyFont="1" applyFill="1" applyBorder="1" applyAlignment="1">
      <alignment horizontal="center"/>
    </xf>
    <xf numFmtId="166" fontId="14" fillId="0" borderId="53" xfId="0" applyNumberFormat="1" applyFont="1" applyFill="1" applyBorder="1" applyAlignment="1">
      <alignment horizontal="center"/>
    </xf>
    <xf numFmtId="166" fontId="21" fillId="0" borderId="53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/>
    </xf>
    <xf numFmtId="166" fontId="14" fillId="0" borderId="65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" fontId="20" fillId="0" borderId="65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vertical="center"/>
    </xf>
    <xf numFmtId="0" fontId="22" fillId="0" borderId="70" xfId="0" applyFont="1" applyFill="1" applyBorder="1" applyAlignment="1">
      <alignment horizontal="center" wrapText="1"/>
    </xf>
    <xf numFmtId="166" fontId="1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166" fontId="21" fillId="0" borderId="59" xfId="0" applyNumberFormat="1" applyFont="1" applyFill="1" applyBorder="1" applyAlignment="1">
      <alignment horizontal="center" vertical="center"/>
    </xf>
    <xf numFmtId="166" fontId="20" fillId="0" borderId="59" xfId="0" applyNumberFormat="1" applyFont="1" applyFill="1" applyBorder="1" applyAlignment="1">
      <alignment horizontal="center" vertical="center"/>
    </xf>
    <xf numFmtId="167" fontId="18" fillId="0" borderId="18" xfId="0" applyNumberFormat="1" applyFont="1" applyFill="1" applyBorder="1" applyAlignment="1">
      <alignment horizontal="center"/>
    </xf>
    <xf numFmtId="49" fontId="12" fillId="0" borderId="35" xfId="53" applyNumberFormat="1" applyFont="1" applyFill="1" applyBorder="1" applyAlignment="1">
      <alignment horizontal="left" vertical="center"/>
      <protection/>
    </xf>
    <xf numFmtId="0" fontId="12" fillId="0" borderId="36" xfId="53" applyFont="1" applyFill="1" applyBorder="1" applyAlignment="1">
      <alignment horizontal="center" vertical="center"/>
      <protection/>
    </xf>
    <xf numFmtId="0" fontId="14" fillId="0" borderId="36" xfId="53" applyFont="1" applyFill="1" applyBorder="1" applyAlignment="1">
      <alignment horizontal="center" vertical="center"/>
      <protection/>
    </xf>
    <xf numFmtId="0" fontId="12" fillId="0" borderId="36" xfId="53" applyFont="1" applyFill="1" applyBorder="1">
      <alignment/>
      <protection/>
    </xf>
    <xf numFmtId="167" fontId="20" fillId="0" borderId="18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/>
    </xf>
    <xf numFmtId="166" fontId="14" fillId="0" borderId="58" xfId="0" applyNumberFormat="1" applyFont="1" applyFill="1" applyBorder="1" applyAlignment="1">
      <alignment horizontal="center"/>
    </xf>
    <xf numFmtId="166" fontId="14" fillId="0" borderId="47" xfId="0" applyNumberFormat="1" applyFont="1" applyFill="1" applyBorder="1" applyAlignment="1">
      <alignment horizontal="center"/>
    </xf>
    <xf numFmtId="166" fontId="21" fillId="0" borderId="59" xfId="0" applyNumberFormat="1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167" fontId="21" fillId="0" borderId="59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 vertical="center"/>
    </xf>
    <xf numFmtId="0" fontId="12" fillId="0" borderId="36" xfId="53" applyFont="1" applyFill="1" applyBorder="1" applyAlignment="1">
      <alignment vertical="center"/>
      <protection/>
    </xf>
    <xf numFmtId="167" fontId="20" fillId="0" borderId="18" xfId="0" applyNumberFormat="1" applyFont="1" applyFill="1" applyBorder="1" applyAlignment="1">
      <alignment horizontal="center" vertical="center"/>
    </xf>
    <xf numFmtId="49" fontId="20" fillId="0" borderId="38" xfId="53" applyNumberFormat="1" applyFont="1" applyFill="1" applyBorder="1" applyAlignment="1">
      <alignment horizontal="left" vertical="center"/>
      <protection/>
    </xf>
    <xf numFmtId="49" fontId="20" fillId="0" borderId="71" xfId="53" applyNumberFormat="1" applyFont="1" applyFill="1" applyBorder="1" applyAlignment="1">
      <alignment horizontal="left" vertical="center"/>
      <protection/>
    </xf>
    <xf numFmtId="49" fontId="20" fillId="0" borderId="72" xfId="53" applyNumberFormat="1" applyFont="1" applyFill="1" applyBorder="1" applyAlignment="1">
      <alignment horizontal="left" vertical="center"/>
      <protection/>
    </xf>
    <xf numFmtId="166" fontId="14" fillId="0" borderId="59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/>
    </xf>
    <xf numFmtId="166" fontId="14" fillId="0" borderId="61" xfId="0" applyNumberFormat="1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1" fontId="24" fillId="0" borderId="53" xfId="0" applyNumberFormat="1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58" xfId="0" applyFont="1" applyFill="1" applyBorder="1" applyAlignment="1">
      <alignment horizontal="center" vertical="center"/>
    </xf>
    <xf numFmtId="0" fontId="12" fillId="35" borderId="5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9" fontId="0" fillId="35" borderId="0" xfId="55" applyFont="1" applyFill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wrapText="1"/>
    </xf>
    <xf numFmtId="0" fontId="12" fillId="0" borderId="75" xfId="0" applyFont="1" applyFill="1" applyBorder="1" applyAlignment="1">
      <alignment/>
    </xf>
    <xf numFmtId="0" fontId="12" fillId="0" borderId="75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166" fontId="12" fillId="0" borderId="75" xfId="0" applyNumberFormat="1" applyFont="1" applyFill="1" applyBorder="1" applyAlignment="1">
      <alignment horizontal="center"/>
    </xf>
    <xf numFmtId="166" fontId="20" fillId="0" borderId="42" xfId="0" applyNumberFormat="1" applyFont="1" applyFill="1" applyBorder="1" applyAlignment="1">
      <alignment horizontal="center"/>
    </xf>
    <xf numFmtId="167" fontId="18" fillId="0" borderId="16" xfId="0" applyNumberFormat="1" applyFont="1" applyFill="1" applyBorder="1" applyAlignment="1">
      <alignment horizontal="center" vertical="center"/>
    </xf>
    <xf numFmtId="0" fontId="12" fillId="0" borderId="77" xfId="52" applyFont="1" applyFill="1" applyBorder="1" applyAlignment="1">
      <alignment vertical="center" wrapText="1"/>
      <protection/>
    </xf>
    <xf numFmtId="0" fontId="12" fillId="0" borderId="45" xfId="52" applyFont="1" applyFill="1" applyBorder="1" applyAlignment="1">
      <alignment vertical="center" wrapText="1"/>
      <protection/>
    </xf>
    <xf numFmtId="0" fontId="12" fillId="0" borderId="78" xfId="52" applyFont="1" applyFill="1" applyBorder="1" applyAlignment="1">
      <alignment vertical="center" wrapText="1"/>
      <protection/>
    </xf>
    <xf numFmtId="0" fontId="12" fillId="0" borderId="6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wrapText="1"/>
    </xf>
    <xf numFmtId="0" fontId="12" fillId="0" borderId="30" xfId="0" applyFont="1" applyFill="1" applyBorder="1" applyAlignment="1">
      <alignment horizontal="center" vertical="center"/>
    </xf>
    <xf numFmtId="166" fontId="14" fillId="34" borderId="45" xfId="0" applyNumberFormat="1" applyFont="1" applyFill="1" applyBorder="1" applyAlignment="1">
      <alignment horizontal="center"/>
    </xf>
    <xf numFmtId="166" fontId="29" fillId="0" borderId="16" xfId="0" applyNumberFormat="1" applyFont="1" applyFill="1" applyBorder="1" applyAlignment="1">
      <alignment horizontal="center"/>
    </xf>
    <xf numFmtId="166" fontId="29" fillId="0" borderId="16" xfId="0" applyNumberFormat="1" applyFont="1" applyFill="1" applyBorder="1" applyAlignment="1">
      <alignment/>
    </xf>
    <xf numFmtId="0" fontId="26" fillId="0" borderId="14" xfId="0" applyFont="1" applyFill="1" applyBorder="1" applyAlignment="1">
      <alignment vertical="center" wrapText="1"/>
    </xf>
    <xf numFmtId="166" fontId="29" fillId="0" borderId="42" xfId="0" applyNumberFormat="1" applyFont="1" applyFill="1" applyBorder="1" applyAlignment="1">
      <alignment/>
    </xf>
    <xf numFmtId="166" fontId="30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/>
    </xf>
    <xf numFmtId="166" fontId="29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166" fontId="14" fillId="0" borderId="14" xfId="0" applyNumberFormat="1" applyFont="1" applyFill="1" applyBorder="1" applyAlignment="1">
      <alignment horizontal="center" vertical="center"/>
    </xf>
    <xf numFmtId="166" fontId="20" fillId="0" borderId="16" xfId="0" applyNumberFormat="1" applyFont="1" applyFill="1" applyBorder="1" applyAlignment="1">
      <alignment horizontal="center" vertical="center"/>
    </xf>
    <xf numFmtId="166" fontId="20" fillId="0" borderId="42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/>
    </xf>
    <xf numFmtId="0" fontId="26" fillId="0" borderId="49" xfId="0" applyFont="1" applyFill="1" applyBorder="1" applyAlignment="1">
      <alignment/>
    </xf>
    <xf numFmtId="167" fontId="30" fillId="0" borderId="16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wrapText="1"/>
    </xf>
    <xf numFmtId="0" fontId="26" fillId="0" borderId="60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1" fontId="29" fillId="0" borderId="16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1" fontId="29" fillId="0" borderId="59" xfId="0" applyNumberFormat="1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/>
    </xf>
    <xf numFmtId="0" fontId="26" fillId="0" borderId="29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0" fontId="26" fillId="0" borderId="60" xfId="0" applyFont="1" applyFill="1" applyBorder="1" applyAlignment="1">
      <alignment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166" fontId="14" fillId="0" borderId="51" xfId="0" applyNumberFormat="1" applyFont="1" applyFill="1" applyBorder="1" applyAlignment="1">
      <alignment horizontal="center"/>
    </xf>
    <xf numFmtId="166" fontId="14" fillId="0" borderId="79" xfId="0" applyNumberFormat="1" applyFont="1" applyFill="1" applyBorder="1" applyAlignment="1">
      <alignment horizontal="center"/>
    </xf>
    <xf numFmtId="166" fontId="21" fillId="0" borderId="79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1" fontId="20" fillId="0" borderId="79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1" fontId="66" fillId="0" borderId="33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34" borderId="35" xfId="0" applyFont="1" applyFill="1" applyBorder="1" applyAlignment="1">
      <alignment horizontal="center" vertical="center"/>
    </xf>
    <xf numFmtId="1" fontId="68" fillId="0" borderId="62" xfId="0" applyNumberFormat="1" applyFont="1" applyFill="1" applyBorder="1" applyAlignment="1">
      <alignment horizontal="center" vertical="center"/>
    </xf>
    <xf numFmtId="0" fontId="14" fillId="36" borderId="58" xfId="0" applyFont="1" applyFill="1" applyBorder="1" applyAlignment="1">
      <alignment horizontal="center" vertical="center" wrapText="1"/>
    </xf>
    <xf numFmtId="166" fontId="14" fillId="36" borderId="3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0" fillId="0" borderId="82" xfId="0" applyBorder="1" applyAlignment="1">
      <alignment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/>
    </xf>
    <xf numFmtId="0" fontId="5" fillId="0" borderId="86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7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0" fontId="16" fillId="0" borderId="91" xfId="0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  <xf numFmtId="166" fontId="25" fillId="0" borderId="44" xfId="0" applyNumberFormat="1" applyFont="1" applyFill="1" applyBorder="1" applyAlignment="1">
      <alignment horizontal="center" vertical="center" textRotation="90"/>
    </xf>
    <xf numFmtId="166" fontId="25" fillId="0" borderId="37" xfId="0" applyNumberFormat="1" applyFont="1" applyFill="1" applyBorder="1" applyAlignment="1">
      <alignment horizontal="center" vertical="center" textRotation="90"/>
    </xf>
    <xf numFmtId="166" fontId="25" fillId="0" borderId="36" xfId="0" applyNumberFormat="1" applyFont="1" applyFill="1" applyBorder="1" applyAlignment="1">
      <alignment horizontal="center" vertical="center" textRotation="90"/>
    </xf>
    <xf numFmtId="0" fontId="17" fillId="0" borderId="92" xfId="0" applyFont="1" applyFill="1" applyBorder="1" applyAlignment="1">
      <alignment horizontal="center" vertical="center" textRotation="90"/>
    </xf>
    <xf numFmtId="0" fontId="17" fillId="0" borderId="42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/>
    </xf>
    <xf numFmtId="0" fontId="16" fillId="0" borderId="9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166" fontId="25" fillId="0" borderId="96" xfId="0" applyNumberFormat="1" applyFont="1" applyFill="1" applyBorder="1" applyAlignment="1">
      <alignment horizontal="center" vertical="center" textRotation="90"/>
    </xf>
    <xf numFmtId="0" fontId="16" fillId="0" borderId="97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textRotation="90" wrapText="1"/>
    </xf>
    <xf numFmtId="0" fontId="12" fillId="0" borderId="102" xfId="0" applyFont="1" applyFill="1" applyBorder="1" applyAlignment="1">
      <alignment horizontal="center" textRotation="90" wrapText="1"/>
    </xf>
    <xf numFmtId="0" fontId="12" fillId="0" borderId="103" xfId="0" applyFont="1" applyFill="1" applyBorder="1" applyAlignment="1">
      <alignment horizontal="center" textRotation="90" wrapText="1"/>
    </xf>
    <xf numFmtId="0" fontId="12" fillId="0" borderId="49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5" fillId="0" borderId="101" xfId="0" applyFont="1" applyFill="1" applyBorder="1" applyAlignment="1">
      <alignment horizontal="center" textRotation="90" wrapText="1"/>
    </xf>
    <xf numFmtId="0" fontId="15" fillId="0" borderId="102" xfId="0" applyFont="1" applyFill="1" applyBorder="1" applyAlignment="1">
      <alignment horizontal="center" textRotation="90" wrapText="1"/>
    </xf>
    <xf numFmtId="0" fontId="15" fillId="0" borderId="103" xfId="0" applyFont="1" applyFill="1" applyBorder="1" applyAlignment="1">
      <alignment horizontal="center" textRotation="90" wrapText="1"/>
    </xf>
    <xf numFmtId="0" fontId="13" fillId="0" borderId="93" xfId="0" applyFont="1" applyFill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0" fontId="13" fillId="0" borderId="95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 vertical="center" textRotation="90"/>
    </xf>
    <xf numFmtId="0" fontId="17" fillId="0" borderId="41" xfId="0" applyFont="1" applyFill="1" applyBorder="1" applyAlignment="1">
      <alignment horizontal="center" vertical="center" textRotation="90"/>
    </xf>
    <xf numFmtId="0" fontId="16" fillId="0" borderId="80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0" fontId="16" fillId="0" borderId="10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49" fontId="20" fillId="0" borderId="38" xfId="53" applyNumberFormat="1" applyFont="1" applyFill="1" applyBorder="1" applyAlignment="1">
      <alignment horizontal="left" vertical="center"/>
      <protection/>
    </xf>
    <xf numFmtId="49" fontId="20" fillId="0" borderId="71" xfId="53" applyNumberFormat="1" applyFont="1" applyFill="1" applyBorder="1" applyAlignment="1">
      <alignment horizontal="left" vertical="center"/>
      <protection/>
    </xf>
    <xf numFmtId="49" fontId="20" fillId="0" borderId="7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IDI" xfId="51"/>
    <cellStyle name="Normalny_IDI_1" xfId="52"/>
    <cellStyle name="Normalny_ZiIP_Dzienne i Zaoczne_Inż_16_05_2008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9.140625" defaultRowHeight="12.75"/>
  <cols>
    <col min="1" max="1" width="7.140625" style="0" customWidth="1"/>
    <col min="2" max="2" width="5.8515625" style="0" customWidth="1"/>
    <col min="5" max="5" width="11.00390625" style="0" customWidth="1"/>
    <col min="8" max="8" width="17.7109375" style="0" customWidth="1"/>
    <col min="9" max="9" width="11.57421875" style="0" customWidth="1"/>
  </cols>
  <sheetData>
    <row r="2" spans="1:8" ht="23.25">
      <c r="A2" s="444" t="s">
        <v>0</v>
      </c>
      <c r="B2" s="444"/>
      <c r="C2" s="444"/>
      <c r="D2" s="444"/>
      <c r="E2" s="444"/>
      <c r="F2" s="444"/>
      <c r="G2" s="444"/>
      <c r="H2" s="444"/>
    </row>
    <row r="4" spans="1:8" ht="23.25">
      <c r="A4" s="444" t="s">
        <v>1</v>
      </c>
      <c r="B4" s="444"/>
      <c r="C4" s="444"/>
      <c r="D4" s="444"/>
      <c r="E4" s="444"/>
      <c r="F4" s="444"/>
      <c r="G4" s="444"/>
      <c r="H4" s="444"/>
    </row>
    <row r="5" spans="1:9" ht="20.25">
      <c r="A5" s="445" t="s">
        <v>2</v>
      </c>
      <c r="B5" s="445"/>
      <c r="C5" s="445"/>
      <c r="D5" s="445"/>
      <c r="E5" s="445"/>
      <c r="F5" s="445"/>
      <c r="G5" s="445"/>
      <c r="H5" s="445"/>
      <c r="I5" s="15"/>
    </row>
    <row r="6" spans="1:9" ht="41.25" customHeight="1">
      <c r="A6" s="15"/>
      <c r="B6" s="446" t="s">
        <v>3</v>
      </c>
      <c r="C6" s="446"/>
      <c r="D6" s="446"/>
      <c r="E6" s="446"/>
      <c r="F6" s="446"/>
      <c r="G6" s="446"/>
      <c r="H6" s="15"/>
      <c r="I6" s="15"/>
    </row>
    <row r="7" spans="1:9" ht="30.75" customHeight="1">
      <c r="A7" s="15"/>
      <c r="B7" s="447" t="s">
        <v>294</v>
      </c>
      <c r="C7" s="447"/>
      <c r="D7" s="447"/>
      <c r="E7" s="447"/>
      <c r="F7" s="447"/>
      <c r="G7" s="447"/>
      <c r="H7" s="15"/>
      <c r="I7" s="15"/>
    </row>
    <row r="8" spans="1:9" ht="20.25">
      <c r="A8" s="15"/>
      <c r="B8" s="15"/>
      <c r="C8" s="1"/>
      <c r="D8" s="15"/>
      <c r="E8" s="15"/>
      <c r="F8" s="15"/>
      <c r="G8" s="15"/>
      <c r="H8" s="15"/>
      <c r="I8" s="15"/>
    </row>
    <row r="9" spans="1:9" ht="20.25">
      <c r="A9" s="443" t="s">
        <v>4</v>
      </c>
      <c r="B9" s="443"/>
      <c r="C9" s="443"/>
      <c r="D9" s="443"/>
      <c r="E9" s="443"/>
      <c r="F9" s="443"/>
      <c r="G9" s="15"/>
      <c r="H9" s="15"/>
      <c r="I9" s="15"/>
    </row>
    <row r="10" spans="1:9" ht="20.25">
      <c r="A10" s="15"/>
      <c r="B10" s="15"/>
      <c r="C10" s="1"/>
      <c r="D10" s="1"/>
      <c r="E10" s="15"/>
      <c r="F10" s="15"/>
      <c r="G10" s="15"/>
      <c r="H10" s="15"/>
      <c r="I10" s="15"/>
    </row>
    <row r="11" spans="1:9" ht="20.25">
      <c r="A11" s="2" t="s">
        <v>5</v>
      </c>
      <c r="B11" s="2"/>
      <c r="C11" s="15"/>
      <c r="D11" s="1"/>
      <c r="E11" s="15"/>
      <c r="F11" s="15"/>
      <c r="G11" s="15"/>
      <c r="H11" s="15"/>
      <c r="I11" s="15"/>
    </row>
    <row r="12" spans="1:9" ht="10.5" customHeight="1">
      <c r="A12" s="2"/>
      <c r="B12" s="2"/>
      <c r="C12" s="15"/>
      <c r="D12" s="1"/>
      <c r="E12" s="15"/>
      <c r="F12" s="15"/>
      <c r="G12" s="15"/>
      <c r="H12" s="15"/>
      <c r="I12" s="15"/>
    </row>
    <row r="13" spans="1:9" s="4" customFormat="1" ht="20.25">
      <c r="A13" s="3" t="s">
        <v>6</v>
      </c>
      <c r="B13" s="322" t="s">
        <v>273</v>
      </c>
      <c r="C13" s="322"/>
      <c r="D13" s="322"/>
      <c r="E13" s="322"/>
      <c r="F13" s="322"/>
      <c r="G13" s="322"/>
      <c r="H13" s="322"/>
      <c r="I13" s="322"/>
    </row>
    <row r="14" spans="1:9" s="4" customFormat="1" ht="20.25">
      <c r="A14" s="3" t="s">
        <v>7</v>
      </c>
      <c r="B14" s="323" t="s">
        <v>274</v>
      </c>
      <c r="C14" s="323"/>
      <c r="D14" s="323"/>
      <c r="E14" s="323"/>
      <c r="F14" s="323"/>
      <c r="G14" s="323"/>
      <c r="H14" s="323"/>
      <c r="I14" s="323"/>
    </row>
    <row r="15" spans="1:9" s="4" customFormat="1" ht="20.25">
      <c r="A15" s="3" t="s">
        <v>8</v>
      </c>
      <c r="B15" s="436" t="s">
        <v>275</v>
      </c>
      <c r="C15" s="323"/>
      <c r="D15" s="323"/>
      <c r="E15" s="323"/>
      <c r="F15" s="323"/>
      <c r="G15" s="323"/>
      <c r="H15" s="323"/>
      <c r="I15" s="323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3.5" thickBot="1">
      <c r="A17" s="15"/>
      <c r="B17" s="15"/>
      <c r="C17" s="15"/>
      <c r="D17" s="15"/>
      <c r="E17" s="15"/>
      <c r="F17" s="15"/>
      <c r="G17" s="14"/>
      <c r="H17" s="15"/>
      <c r="I17" s="15"/>
    </row>
    <row r="18" spans="1:9" ht="15">
      <c r="A18" s="15"/>
      <c r="B18" s="15"/>
      <c r="C18" s="15"/>
      <c r="D18" s="15"/>
      <c r="E18" s="15"/>
      <c r="F18" s="448" t="s">
        <v>10</v>
      </c>
      <c r="G18" s="449"/>
      <c r="H18" s="450"/>
      <c r="I18" s="15"/>
    </row>
    <row r="19" spans="1:9" ht="27.75" customHeight="1" thickBot="1">
      <c r="A19" s="15"/>
      <c r="B19" s="15"/>
      <c r="C19" s="15"/>
      <c r="D19" s="15"/>
      <c r="E19" s="15"/>
      <c r="F19" s="451" t="s">
        <v>9</v>
      </c>
      <c r="G19" s="452"/>
      <c r="H19" s="21" t="s">
        <v>136</v>
      </c>
      <c r="I19" s="15"/>
    </row>
    <row r="20" spans="2:8" ht="15">
      <c r="B20" s="5" t="s">
        <v>11</v>
      </c>
      <c r="C20" s="453" t="s">
        <v>12</v>
      </c>
      <c r="D20" s="453"/>
      <c r="E20" s="454"/>
      <c r="F20" s="455">
        <f>IZI_2019_06_11!E18</f>
        <v>190</v>
      </c>
      <c r="G20" s="456"/>
      <c r="H20" s="20">
        <f>IZI_2019_06_11!D18</f>
        <v>11</v>
      </c>
    </row>
    <row r="21" spans="2:8" ht="15">
      <c r="B21" s="6" t="s">
        <v>13</v>
      </c>
      <c r="C21" s="457" t="s">
        <v>14</v>
      </c>
      <c r="D21" s="457"/>
      <c r="E21" s="458"/>
      <c r="F21" s="459">
        <f>IZI_2019_06_11!E34</f>
        <v>310</v>
      </c>
      <c r="G21" s="460"/>
      <c r="H21" s="18">
        <f>IZI_2019_06_11!D34</f>
        <v>45</v>
      </c>
    </row>
    <row r="22" spans="2:8" ht="15">
      <c r="B22" s="6" t="s">
        <v>15</v>
      </c>
      <c r="C22" s="457" t="s">
        <v>16</v>
      </c>
      <c r="D22" s="457"/>
      <c r="E22" s="458"/>
      <c r="F22" s="459">
        <f>IZI_2019_06_11!E73</f>
        <v>650</v>
      </c>
      <c r="G22" s="460"/>
      <c r="H22" s="18">
        <f>IZI_2019_06_11!D73</f>
        <v>92</v>
      </c>
    </row>
    <row r="23" spans="2:8" ht="15">
      <c r="B23" s="6" t="s">
        <v>17</v>
      </c>
      <c r="C23" s="457" t="s">
        <v>18</v>
      </c>
      <c r="D23" s="457"/>
      <c r="E23" s="458"/>
      <c r="F23" s="459">
        <f>IZI_2019_06_11!E91+IZI_2019_06_11!E159</f>
        <v>300</v>
      </c>
      <c r="G23" s="460"/>
      <c r="H23" s="18">
        <f>IZI_2019_06_11!D91+IZI_2019_06_11!D159-IZI_2019_06_11!AN90</f>
        <v>47</v>
      </c>
    </row>
    <row r="24" spans="2:8" ht="15.75" thickBot="1">
      <c r="B24" s="16"/>
      <c r="C24" s="7" t="s">
        <v>103</v>
      </c>
      <c r="D24" s="7"/>
      <c r="F24" s="459">
        <v>0</v>
      </c>
      <c r="G24" s="460"/>
      <c r="H24" s="18">
        <v>15</v>
      </c>
    </row>
    <row r="25" spans="2:8" ht="15.75" thickBot="1">
      <c r="B25" s="8"/>
      <c r="C25" s="9"/>
      <c r="D25" s="10"/>
      <c r="E25" s="17" t="s">
        <v>19</v>
      </c>
      <c r="F25" s="464">
        <f>SUM(F20:G24)</f>
        <v>1450</v>
      </c>
      <c r="G25" s="465"/>
      <c r="H25" s="19">
        <f>SUM(H20:H24)</f>
        <v>210</v>
      </c>
    </row>
    <row r="26" spans="2:7" ht="15">
      <c r="B26" s="7"/>
      <c r="C26" s="7"/>
      <c r="D26" s="7"/>
      <c r="E26" s="7"/>
      <c r="F26" s="7"/>
      <c r="G26" s="7"/>
    </row>
    <row r="27" spans="3:8" ht="12.75">
      <c r="C27" s="371"/>
      <c r="D27" s="372"/>
      <c r="E27" s="372"/>
      <c r="F27" s="372"/>
      <c r="G27" s="372"/>
      <c r="H27" s="373"/>
    </row>
    <row r="28" spans="2:3" ht="15.75">
      <c r="B28" s="11" t="s">
        <v>20</v>
      </c>
      <c r="C28" s="12"/>
    </row>
    <row r="29" spans="2:3" ht="15.75">
      <c r="B29" s="12"/>
      <c r="C29" s="12"/>
    </row>
    <row r="30" spans="2:3" ht="15.75">
      <c r="B30" s="12" t="s">
        <v>21</v>
      </c>
      <c r="C30" s="12" t="s">
        <v>22</v>
      </c>
    </row>
    <row r="31" spans="2:3" ht="15.75">
      <c r="B31" s="12" t="s">
        <v>15</v>
      </c>
      <c r="C31" s="12" t="s">
        <v>23</v>
      </c>
    </row>
    <row r="32" spans="2:3" ht="15.75">
      <c r="B32" s="12" t="s">
        <v>24</v>
      </c>
      <c r="C32" s="12" t="s">
        <v>25</v>
      </c>
    </row>
    <row r="33" spans="2:3" ht="15.75">
      <c r="B33" s="12" t="s">
        <v>26</v>
      </c>
      <c r="C33" s="12" t="s">
        <v>27</v>
      </c>
    </row>
    <row r="34" spans="2:3" ht="15.75">
      <c r="B34" s="12"/>
      <c r="C34" s="12"/>
    </row>
    <row r="35" spans="2:3" ht="15.75">
      <c r="B35" s="13"/>
      <c r="C35" s="12" t="s">
        <v>28</v>
      </c>
    </row>
    <row r="37" spans="2:8" ht="12.75">
      <c r="B37" s="462" t="s">
        <v>276</v>
      </c>
      <c r="C37" s="462"/>
      <c r="D37" s="462"/>
      <c r="E37" s="462"/>
      <c r="F37" s="462"/>
      <c r="G37" s="462"/>
      <c r="H37" s="462"/>
    </row>
    <row r="38" spans="2:9" ht="12.75">
      <c r="B38" s="461"/>
      <c r="C38" s="461"/>
      <c r="D38" s="461"/>
      <c r="E38" s="461"/>
      <c r="F38" s="461"/>
      <c r="G38" s="461"/>
      <c r="H38" s="461"/>
      <c r="I38" s="294"/>
    </row>
    <row r="39" spans="2:8" ht="12.75">
      <c r="B39" s="463"/>
      <c r="C39" s="463"/>
      <c r="D39" s="463"/>
      <c r="E39" s="463"/>
      <c r="F39" s="463"/>
      <c r="G39" s="463"/>
      <c r="H39" s="463"/>
    </row>
  </sheetData>
  <sheetProtection/>
  <mergeCells count="21">
    <mergeCell ref="B38:H38"/>
    <mergeCell ref="F22:G22"/>
    <mergeCell ref="C23:E23"/>
    <mergeCell ref="F23:G23"/>
    <mergeCell ref="B37:H37"/>
    <mergeCell ref="B39:H39"/>
    <mergeCell ref="F24:G24"/>
    <mergeCell ref="F25:G25"/>
    <mergeCell ref="C22:E22"/>
    <mergeCell ref="F18:H18"/>
    <mergeCell ref="F19:G19"/>
    <mergeCell ref="C20:E20"/>
    <mergeCell ref="F20:G20"/>
    <mergeCell ref="C21:E21"/>
    <mergeCell ref="F21:G21"/>
    <mergeCell ref="A9:F9"/>
    <mergeCell ref="A2:H2"/>
    <mergeCell ref="A4:H4"/>
    <mergeCell ref="A5:H5"/>
    <mergeCell ref="B6:G6"/>
    <mergeCell ref="B7:G7"/>
  </mergeCells>
  <printOptions/>
  <pageMargins left="0.51" right="0.54" top="1" bottom="1" header="0.5" footer="0.5"/>
  <pageSetup horizontalDpi="600" verticalDpi="600" orientation="portrait" paperSize="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1"/>
  <sheetViews>
    <sheetView zoomScaleSheetLayoutView="100" zoomScalePageLayoutView="0" workbookViewId="0" topLeftCell="A1">
      <selection activeCell="K40" sqref="K40"/>
    </sheetView>
  </sheetViews>
  <sheetFormatPr defaultColWidth="9.140625" defaultRowHeight="12.75"/>
  <cols>
    <col min="1" max="1" width="7.8515625" style="22" customWidth="1"/>
    <col min="2" max="2" width="8.00390625" style="23" customWidth="1"/>
    <col min="3" max="3" width="36.00390625" style="23" customWidth="1"/>
    <col min="4" max="4" width="5.8515625" style="23" customWidth="1"/>
    <col min="5" max="5" width="6.7109375" style="23" customWidth="1"/>
    <col min="6" max="9" width="2.57421875" style="25" customWidth="1"/>
    <col min="10" max="10" width="3.57421875" style="25" customWidth="1"/>
    <col min="11" max="14" width="2.57421875" style="25" customWidth="1"/>
    <col min="15" max="15" width="3.7109375" style="25" customWidth="1"/>
    <col min="16" max="19" width="2.57421875" style="25" customWidth="1"/>
    <col min="20" max="20" width="3.7109375" style="25" customWidth="1"/>
    <col min="21" max="24" width="2.57421875" style="25" customWidth="1"/>
    <col min="25" max="25" width="3.57421875" style="25" customWidth="1"/>
    <col min="26" max="29" width="2.57421875" style="25" customWidth="1"/>
    <col min="30" max="30" width="3.7109375" style="25" customWidth="1"/>
    <col min="31" max="31" width="4.28125" style="25" customWidth="1"/>
    <col min="32" max="34" width="2.57421875" style="25" customWidth="1"/>
    <col min="35" max="35" width="3.421875" style="25" customWidth="1"/>
    <col min="36" max="39" width="2.57421875" style="25" customWidth="1"/>
    <col min="40" max="40" width="3.57421875" style="25" customWidth="1"/>
    <col min="41" max="16384" width="9.140625" style="23" customWidth="1"/>
  </cols>
  <sheetData>
    <row r="1" spans="1:40" ht="19.5" thickBot="1">
      <c r="A1" s="321">
        <f>F165</f>
        <v>11</v>
      </c>
      <c r="B1" s="496" t="s">
        <v>277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8"/>
    </row>
    <row r="2" spans="2:25" ht="5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40" s="30" customFormat="1" ht="6" customHeight="1" thickBot="1">
      <c r="A3" s="26"/>
      <c r="B3" s="27"/>
      <c r="C3" s="27"/>
      <c r="D3" s="28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16.5" customHeight="1" thickBot="1">
      <c r="A4" s="482" t="s">
        <v>29</v>
      </c>
      <c r="B4" s="489" t="s">
        <v>30</v>
      </c>
      <c r="C4" s="31"/>
      <c r="D4" s="493"/>
      <c r="E4" s="483" t="s">
        <v>31</v>
      </c>
      <c r="F4" s="475" t="s">
        <v>32</v>
      </c>
      <c r="G4" s="476"/>
      <c r="H4" s="476"/>
      <c r="I4" s="476"/>
      <c r="J4" s="476"/>
      <c r="K4" s="476"/>
      <c r="L4" s="476"/>
      <c r="M4" s="476"/>
      <c r="N4" s="476"/>
      <c r="O4" s="477"/>
      <c r="P4" s="475" t="s">
        <v>33</v>
      </c>
      <c r="Q4" s="476"/>
      <c r="R4" s="476"/>
      <c r="S4" s="476"/>
      <c r="T4" s="476"/>
      <c r="U4" s="476"/>
      <c r="V4" s="476"/>
      <c r="W4" s="476"/>
      <c r="X4" s="476"/>
      <c r="Y4" s="477"/>
      <c r="Z4" s="475" t="s">
        <v>34</v>
      </c>
      <c r="AA4" s="476"/>
      <c r="AB4" s="476"/>
      <c r="AC4" s="476"/>
      <c r="AD4" s="476"/>
      <c r="AE4" s="476"/>
      <c r="AF4" s="476"/>
      <c r="AG4" s="476"/>
      <c r="AH4" s="476"/>
      <c r="AI4" s="477"/>
      <c r="AJ4" s="475" t="s">
        <v>35</v>
      </c>
      <c r="AK4" s="476"/>
      <c r="AL4" s="476"/>
      <c r="AM4" s="476"/>
      <c r="AN4" s="477"/>
    </row>
    <row r="5" spans="1:40" ht="15" customHeight="1" thickBot="1" thickTop="1">
      <c r="A5" s="482"/>
      <c r="B5" s="490"/>
      <c r="C5" s="32" t="s">
        <v>36</v>
      </c>
      <c r="D5" s="494"/>
      <c r="E5" s="484"/>
      <c r="F5" s="466" t="s">
        <v>37</v>
      </c>
      <c r="G5" s="467"/>
      <c r="H5" s="467"/>
      <c r="I5" s="467"/>
      <c r="J5" s="472" t="s">
        <v>38</v>
      </c>
      <c r="K5" s="466" t="s">
        <v>39</v>
      </c>
      <c r="L5" s="467"/>
      <c r="M5" s="467"/>
      <c r="N5" s="467"/>
      <c r="O5" s="472" t="s">
        <v>38</v>
      </c>
      <c r="P5" s="466" t="s">
        <v>40</v>
      </c>
      <c r="Q5" s="467"/>
      <c r="R5" s="467"/>
      <c r="S5" s="467"/>
      <c r="T5" s="499" t="s">
        <v>38</v>
      </c>
      <c r="U5" s="501" t="s">
        <v>41</v>
      </c>
      <c r="V5" s="502"/>
      <c r="W5" s="502"/>
      <c r="X5" s="503"/>
      <c r="Y5" s="472" t="s">
        <v>38</v>
      </c>
      <c r="Z5" s="466" t="s">
        <v>42</v>
      </c>
      <c r="AA5" s="467"/>
      <c r="AB5" s="467"/>
      <c r="AC5" s="467"/>
      <c r="AD5" s="472" t="s">
        <v>38</v>
      </c>
      <c r="AE5" s="466" t="s">
        <v>43</v>
      </c>
      <c r="AF5" s="467"/>
      <c r="AG5" s="467"/>
      <c r="AH5" s="467"/>
      <c r="AI5" s="472" t="s">
        <v>38</v>
      </c>
      <c r="AJ5" s="466" t="s">
        <v>44</v>
      </c>
      <c r="AK5" s="467"/>
      <c r="AL5" s="467"/>
      <c r="AM5" s="467"/>
      <c r="AN5" s="472" t="s">
        <v>38</v>
      </c>
    </row>
    <row r="6" spans="1:40" ht="15" customHeight="1" thickBot="1" thickTop="1">
      <c r="A6" s="482"/>
      <c r="B6" s="491"/>
      <c r="C6" s="33"/>
      <c r="D6" s="495"/>
      <c r="E6" s="485"/>
      <c r="F6" s="34" t="s">
        <v>21</v>
      </c>
      <c r="G6" s="35" t="s">
        <v>45</v>
      </c>
      <c r="H6" s="35" t="s">
        <v>24</v>
      </c>
      <c r="I6" s="35" t="s">
        <v>26</v>
      </c>
      <c r="J6" s="473"/>
      <c r="K6" s="34" t="s">
        <v>21</v>
      </c>
      <c r="L6" s="35" t="s">
        <v>45</v>
      </c>
      <c r="M6" s="35" t="s">
        <v>24</v>
      </c>
      <c r="N6" s="35" t="s">
        <v>26</v>
      </c>
      <c r="O6" s="473"/>
      <c r="P6" s="34" t="s">
        <v>21</v>
      </c>
      <c r="Q6" s="35" t="s">
        <v>45</v>
      </c>
      <c r="R6" s="35" t="s">
        <v>24</v>
      </c>
      <c r="S6" s="35" t="s">
        <v>26</v>
      </c>
      <c r="T6" s="500"/>
      <c r="U6" s="34" t="s">
        <v>21</v>
      </c>
      <c r="V6" s="35" t="s">
        <v>45</v>
      </c>
      <c r="W6" s="35" t="s">
        <v>24</v>
      </c>
      <c r="X6" s="35" t="s">
        <v>26</v>
      </c>
      <c r="Y6" s="473"/>
      <c r="Z6" s="36" t="s">
        <v>21</v>
      </c>
      <c r="AA6" s="37" t="s">
        <v>45</v>
      </c>
      <c r="AB6" s="37" t="s">
        <v>24</v>
      </c>
      <c r="AC6" s="37" t="s">
        <v>26</v>
      </c>
      <c r="AD6" s="473"/>
      <c r="AE6" s="36" t="s">
        <v>21</v>
      </c>
      <c r="AF6" s="37" t="s">
        <v>45</v>
      </c>
      <c r="AG6" s="37" t="s">
        <v>24</v>
      </c>
      <c r="AH6" s="37" t="s">
        <v>26</v>
      </c>
      <c r="AI6" s="473"/>
      <c r="AJ6" s="36" t="s">
        <v>21</v>
      </c>
      <c r="AK6" s="37" t="s">
        <v>45</v>
      </c>
      <c r="AL6" s="37" t="s">
        <v>24</v>
      </c>
      <c r="AM6" s="37" t="s">
        <v>26</v>
      </c>
      <c r="AN6" s="473"/>
    </row>
    <row r="7" ht="6.75" customHeight="1"/>
    <row r="8" spans="2:10" ht="16.5" thickBot="1">
      <c r="B8" s="492" t="s">
        <v>46</v>
      </c>
      <c r="C8" s="492"/>
      <c r="D8" s="492"/>
      <c r="E8" s="492"/>
      <c r="F8" s="492"/>
      <c r="G8" s="492"/>
      <c r="H8" s="492"/>
      <c r="I8" s="492"/>
      <c r="J8" s="492"/>
    </row>
    <row r="9" spans="1:40" ht="12.75">
      <c r="A9" s="38" t="s">
        <v>47</v>
      </c>
      <c r="B9" s="39" t="s">
        <v>164</v>
      </c>
      <c r="C9" s="40" t="s">
        <v>48</v>
      </c>
      <c r="D9" s="41"/>
      <c r="E9" s="42">
        <f>10*(SUM(F9:I9,K9:N9,P9:S9,U9:X9,Z9:AC9,AE9:AH9,AJ9:AM9))</f>
        <v>30</v>
      </c>
      <c r="F9" s="43"/>
      <c r="G9" s="44"/>
      <c r="H9" s="44"/>
      <c r="I9" s="44"/>
      <c r="J9" s="45"/>
      <c r="K9" s="43"/>
      <c r="L9" s="44"/>
      <c r="M9" s="44"/>
      <c r="N9" s="44"/>
      <c r="O9" s="45"/>
      <c r="P9" s="43"/>
      <c r="Q9" s="44">
        <v>3</v>
      </c>
      <c r="R9" s="44"/>
      <c r="S9" s="44"/>
      <c r="T9" s="46">
        <f>2-1</f>
        <v>1</v>
      </c>
      <c r="U9" s="47"/>
      <c r="V9" s="48"/>
      <c r="W9" s="48"/>
      <c r="X9" s="48"/>
      <c r="Y9" s="49"/>
      <c r="Z9" s="47"/>
      <c r="AA9" s="48"/>
      <c r="AB9" s="48"/>
      <c r="AC9" s="48"/>
      <c r="AD9" s="49"/>
      <c r="AE9" s="47"/>
      <c r="AF9" s="48"/>
      <c r="AG9" s="48"/>
      <c r="AH9" s="48"/>
      <c r="AI9" s="49"/>
      <c r="AJ9" s="43"/>
      <c r="AK9" s="44"/>
      <c r="AL9" s="44"/>
      <c r="AM9" s="44"/>
      <c r="AN9" s="50"/>
    </row>
    <row r="10" spans="1:40" ht="12.75">
      <c r="A10" s="38" t="s">
        <v>47</v>
      </c>
      <c r="B10" s="51" t="s">
        <v>165</v>
      </c>
      <c r="C10" s="52" t="s">
        <v>49</v>
      </c>
      <c r="D10" s="53"/>
      <c r="E10" s="54">
        <f>10*(SUM(F10:I10,K10:N10,P10:S10,U10:X10,Z10:AC10,AE10:AH10,AJ10:AM10))</f>
        <v>20</v>
      </c>
      <c r="F10" s="55"/>
      <c r="G10" s="56"/>
      <c r="H10" s="56"/>
      <c r="I10" s="56"/>
      <c r="J10" s="57"/>
      <c r="K10" s="55"/>
      <c r="L10" s="56"/>
      <c r="M10" s="56"/>
      <c r="N10" s="56"/>
      <c r="O10" s="57"/>
      <c r="P10" s="55"/>
      <c r="Q10" s="56"/>
      <c r="R10" s="56"/>
      <c r="S10" s="56"/>
      <c r="T10" s="58"/>
      <c r="U10" s="55"/>
      <c r="V10" s="56">
        <v>2</v>
      </c>
      <c r="W10" s="56"/>
      <c r="X10" s="56"/>
      <c r="Y10" s="58">
        <f>2-1</f>
        <v>1</v>
      </c>
      <c r="Z10" s="55"/>
      <c r="AA10" s="56"/>
      <c r="AB10" s="56"/>
      <c r="AC10" s="56"/>
      <c r="AD10" s="58"/>
      <c r="AE10" s="55"/>
      <c r="AF10" s="56"/>
      <c r="AG10" s="56"/>
      <c r="AH10" s="56"/>
      <c r="AI10" s="58"/>
      <c r="AJ10" s="55"/>
      <c r="AK10" s="56"/>
      <c r="AL10" s="56"/>
      <c r="AM10" s="56"/>
      <c r="AN10" s="59"/>
    </row>
    <row r="11" spans="1:40" ht="12.75">
      <c r="A11" s="38" t="s">
        <v>47</v>
      </c>
      <c r="B11" s="51" t="s">
        <v>166</v>
      </c>
      <c r="C11" s="52" t="s">
        <v>50</v>
      </c>
      <c r="D11" s="53"/>
      <c r="E11" s="54">
        <f aca="true" t="shared" si="0" ref="E11:E17">10*(SUM(F11:I11,K11:N11,P11:S11,U11:X11,Z11:AC11,AE11:AH11,AJ11:AM11))</f>
        <v>30</v>
      </c>
      <c r="F11" s="55"/>
      <c r="G11" s="56"/>
      <c r="H11" s="56"/>
      <c r="I11" s="56"/>
      <c r="J11" s="57"/>
      <c r="K11" s="55"/>
      <c r="L11" s="56"/>
      <c r="M11" s="56"/>
      <c r="N11" s="56"/>
      <c r="O11" s="57"/>
      <c r="P11" s="55"/>
      <c r="Q11" s="56"/>
      <c r="R11" s="56"/>
      <c r="S11" s="56"/>
      <c r="T11" s="58"/>
      <c r="U11" s="55"/>
      <c r="V11" s="56"/>
      <c r="W11" s="56"/>
      <c r="X11" s="56"/>
      <c r="Y11" s="58"/>
      <c r="Z11" s="55"/>
      <c r="AA11" s="56">
        <v>3</v>
      </c>
      <c r="AB11" s="56"/>
      <c r="AC11" s="56"/>
      <c r="AD11" s="58">
        <v>1</v>
      </c>
      <c r="AE11" s="55"/>
      <c r="AF11" s="60"/>
      <c r="AG11" s="56"/>
      <c r="AH11" s="56"/>
      <c r="AI11" s="58"/>
      <c r="AJ11" s="55"/>
      <c r="AK11" s="56"/>
      <c r="AL11" s="56"/>
      <c r="AM11" s="56"/>
      <c r="AN11" s="59"/>
    </row>
    <row r="12" spans="1:40" ht="12.75">
      <c r="A12" s="38" t="s">
        <v>47</v>
      </c>
      <c r="B12" s="51" t="s">
        <v>167</v>
      </c>
      <c r="C12" s="52" t="s">
        <v>51</v>
      </c>
      <c r="D12" s="53"/>
      <c r="E12" s="54">
        <f t="shared" si="0"/>
        <v>20</v>
      </c>
      <c r="F12" s="55"/>
      <c r="G12" s="56"/>
      <c r="H12" s="56"/>
      <c r="I12" s="56"/>
      <c r="J12" s="57"/>
      <c r="K12" s="55"/>
      <c r="L12" s="56"/>
      <c r="M12" s="56"/>
      <c r="N12" s="56"/>
      <c r="O12" s="57"/>
      <c r="P12" s="55"/>
      <c r="Q12" s="56"/>
      <c r="R12" s="56"/>
      <c r="S12" s="56"/>
      <c r="T12" s="58"/>
      <c r="U12" s="55"/>
      <c r="V12" s="56"/>
      <c r="W12" s="56"/>
      <c r="X12" s="56"/>
      <c r="Y12" s="58"/>
      <c r="Z12" s="55"/>
      <c r="AA12" s="56"/>
      <c r="AB12" s="56"/>
      <c r="AC12" s="56"/>
      <c r="AD12" s="58"/>
      <c r="AE12" s="61"/>
      <c r="AF12" s="305">
        <v>2</v>
      </c>
      <c r="AG12" s="62"/>
      <c r="AH12" s="56"/>
      <c r="AI12" s="58">
        <v>1</v>
      </c>
      <c r="AJ12" s="55"/>
      <c r="AK12" s="56"/>
      <c r="AL12" s="56"/>
      <c r="AM12" s="56"/>
      <c r="AN12" s="59"/>
    </row>
    <row r="13" spans="1:40" ht="12.75">
      <c r="A13" s="38" t="s">
        <v>47</v>
      </c>
      <c r="B13" s="51" t="s">
        <v>168</v>
      </c>
      <c r="C13" s="52" t="s">
        <v>259</v>
      </c>
      <c r="D13" s="53"/>
      <c r="E13" s="54">
        <f>10*(SUM(F13:I13,K13:N13,P13:S13,U13:X13,Z13:AC13,AE13:AH13,AJ13:AM13))</f>
        <v>20</v>
      </c>
      <c r="F13" s="55"/>
      <c r="G13" s="56"/>
      <c r="H13" s="56"/>
      <c r="I13" s="56"/>
      <c r="J13" s="57"/>
      <c r="K13" s="55"/>
      <c r="L13" s="56"/>
      <c r="M13" s="56"/>
      <c r="N13" s="56"/>
      <c r="O13" s="57"/>
      <c r="P13" s="55"/>
      <c r="Q13" s="56"/>
      <c r="R13" s="56"/>
      <c r="S13" s="56"/>
      <c r="T13" s="58"/>
      <c r="U13" s="55"/>
      <c r="V13" s="56"/>
      <c r="W13" s="56"/>
      <c r="X13" s="56"/>
      <c r="Y13" s="58"/>
      <c r="Z13" s="55"/>
      <c r="AA13" s="56"/>
      <c r="AB13" s="56"/>
      <c r="AC13" s="56"/>
      <c r="AD13" s="58"/>
      <c r="AE13" s="61"/>
      <c r="AF13" s="305"/>
      <c r="AG13" s="62"/>
      <c r="AH13" s="56"/>
      <c r="AI13" s="58"/>
      <c r="AJ13" s="61"/>
      <c r="AK13" s="399">
        <v>2</v>
      </c>
      <c r="AL13" s="62"/>
      <c r="AM13" s="56"/>
      <c r="AN13" s="58">
        <v>2</v>
      </c>
    </row>
    <row r="14" spans="2:40" ht="12.75">
      <c r="B14" s="63"/>
      <c r="C14" s="64" t="s">
        <v>52</v>
      </c>
      <c r="D14" s="53"/>
      <c r="E14" s="54"/>
      <c r="F14" s="65"/>
      <c r="G14" s="66"/>
      <c r="H14" s="66"/>
      <c r="I14" s="66"/>
      <c r="J14" s="67"/>
      <c r="K14" s="65"/>
      <c r="L14" s="66"/>
      <c r="M14" s="66"/>
      <c r="N14" s="66"/>
      <c r="O14" s="67"/>
      <c r="P14" s="65"/>
      <c r="Q14" s="66"/>
      <c r="R14" s="66"/>
      <c r="S14" s="66"/>
      <c r="T14" s="68"/>
      <c r="U14" s="65"/>
      <c r="V14" s="66"/>
      <c r="W14" s="66"/>
      <c r="X14" s="66"/>
      <c r="Y14" s="69"/>
      <c r="Z14" s="65"/>
      <c r="AA14" s="66"/>
      <c r="AB14" s="66"/>
      <c r="AC14" s="66"/>
      <c r="AD14" s="69"/>
      <c r="AE14" s="65"/>
      <c r="AF14" s="56"/>
      <c r="AG14" s="66"/>
      <c r="AH14" s="66"/>
      <c r="AI14" s="69"/>
      <c r="AJ14" s="65"/>
      <c r="AK14" s="66"/>
      <c r="AL14" s="66"/>
      <c r="AM14" s="66"/>
      <c r="AN14" s="69"/>
    </row>
    <row r="15" spans="1:40" ht="12.75">
      <c r="A15" s="38" t="s">
        <v>53</v>
      </c>
      <c r="B15" s="51" t="s">
        <v>169</v>
      </c>
      <c r="C15" s="52" t="s">
        <v>54</v>
      </c>
      <c r="D15" s="53"/>
      <c r="E15" s="54">
        <f t="shared" si="0"/>
        <v>30</v>
      </c>
      <c r="F15" s="65">
        <v>3</v>
      </c>
      <c r="G15" s="66"/>
      <c r="H15" s="66"/>
      <c r="I15" s="66"/>
      <c r="J15" s="400">
        <v>2</v>
      </c>
      <c r="K15" s="65"/>
      <c r="L15" s="66"/>
      <c r="M15" s="66"/>
      <c r="N15" s="66"/>
      <c r="O15" s="67"/>
      <c r="P15" s="65"/>
      <c r="Q15" s="66"/>
      <c r="R15" s="66"/>
      <c r="S15" s="66"/>
      <c r="T15" s="68"/>
      <c r="U15" s="65"/>
      <c r="V15" s="66"/>
      <c r="W15" s="66"/>
      <c r="X15" s="66"/>
      <c r="Y15" s="69"/>
      <c r="Z15" s="65"/>
      <c r="AA15" s="66"/>
      <c r="AB15" s="66"/>
      <c r="AC15" s="66"/>
      <c r="AD15" s="69"/>
      <c r="AE15" s="70"/>
      <c r="AF15" s="66"/>
      <c r="AG15" s="66"/>
      <c r="AH15" s="66"/>
      <c r="AI15" s="69"/>
      <c r="AJ15" s="65"/>
      <c r="AK15" s="66"/>
      <c r="AL15" s="66"/>
      <c r="AM15" s="66"/>
      <c r="AN15" s="69"/>
    </row>
    <row r="16" spans="1:40" ht="25.5">
      <c r="A16" s="38" t="s">
        <v>55</v>
      </c>
      <c r="B16" s="71" t="s">
        <v>170</v>
      </c>
      <c r="C16" s="72" t="s">
        <v>139</v>
      </c>
      <c r="D16" s="73"/>
      <c r="E16" s="54">
        <f t="shared" si="0"/>
        <v>30</v>
      </c>
      <c r="F16" s="75"/>
      <c r="G16" s="76"/>
      <c r="H16" s="76"/>
      <c r="I16" s="76"/>
      <c r="J16" s="77"/>
      <c r="K16" s="75">
        <v>3</v>
      </c>
      <c r="L16" s="76"/>
      <c r="M16" s="76"/>
      <c r="N16" s="76"/>
      <c r="O16" s="77">
        <v>2</v>
      </c>
      <c r="P16" s="75"/>
      <c r="Q16" s="76"/>
      <c r="R16" s="76"/>
      <c r="S16" s="76"/>
      <c r="T16" s="77"/>
      <c r="U16" s="75"/>
      <c r="V16" s="76"/>
      <c r="W16" s="76"/>
      <c r="X16" s="76"/>
      <c r="Y16" s="78"/>
      <c r="Z16" s="75"/>
      <c r="AA16" s="76"/>
      <c r="AB16" s="76"/>
      <c r="AC16" s="76"/>
      <c r="AD16" s="78"/>
      <c r="AE16" s="75"/>
      <c r="AF16" s="76"/>
      <c r="AG16" s="76"/>
      <c r="AH16" s="76"/>
      <c r="AI16" s="78"/>
      <c r="AJ16" s="79"/>
      <c r="AK16" s="76"/>
      <c r="AL16" s="76"/>
      <c r="AM16" s="76"/>
      <c r="AN16" s="78"/>
    </row>
    <row r="17" spans="1:40" ht="13.5" thickBot="1">
      <c r="A17" s="38" t="s">
        <v>55</v>
      </c>
      <c r="B17" s="112" t="s">
        <v>260</v>
      </c>
      <c r="C17" s="175" t="s">
        <v>56</v>
      </c>
      <c r="D17" s="114"/>
      <c r="E17" s="115">
        <f t="shared" si="0"/>
        <v>10</v>
      </c>
      <c r="F17" s="85">
        <v>1</v>
      </c>
      <c r="G17" s="86"/>
      <c r="H17" s="86"/>
      <c r="I17" s="86"/>
      <c r="J17" s="387">
        <v>1</v>
      </c>
      <c r="K17" s="85"/>
      <c r="L17" s="86"/>
      <c r="M17" s="86"/>
      <c r="N17" s="86"/>
      <c r="O17" s="387"/>
      <c r="P17" s="85"/>
      <c r="Q17" s="86"/>
      <c r="R17" s="86"/>
      <c r="S17" s="86"/>
      <c r="T17" s="387"/>
      <c r="U17" s="85"/>
      <c r="V17" s="86"/>
      <c r="W17" s="86"/>
      <c r="X17" s="86"/>
      <c r="Y17" s="87"/>
      <c r="Z17" s="85"/>
      <c r="AA17" s="86"/>
      <c r="AB17" s="86"/>
      <c r="AC17" s="86"/>
      <c r="AD17" s="87"/>
      <c r="AE17" s="85"/>
      <c r="AF17" s="86"/>
      <c r="AG17" s="86"/>
      <c r="AH17" s="86"/>
      <c r="AI17" s="87"/>
      <c r="AJ17" s="176"/>
      <c r="AK17" s="86"/>
      <c r="AL17" s="86"/>
      <c r="AM17" s="86"/>
      <c r="AN17" s="87"/>
    </row>
    <row r="18" spans="2:40" ht="12.75">
      <c r="B18" s="30"/>
      <c r="C18" s="88" t="s">
        <v>137</v>
      </c>
      <c r="D18" s="89">
        <f>J18+O18+T18+Y18+AD18+AI18+AN18</f>
        <v>11</v>
      </c>
      <c r="E18" s="90">
        <f>SUM(E9:E17)</f>
        <v>190</v>
      </c>
      <c r="F18" s="89">
        <f aca="true" t="shared" si="1" ref="F18:AN18">SUM(F9:F17)</f>
        <v>4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89">
        <f t="shared" si="1"/>
        <v>3</v>
      </c>
      <c r="K18" s="89">
        <f t="shared" si="1"/>
        <v>3</v>
      </c>
      <c r="L18" s="89">
        <f t="shared" si="1"/>
        <v>0</v>
      </c>
      <c r="M18" s="89">
        <f t="shared" si="1"/>
        <v>0</v>
      </c>
      <c r="N18" s="89">
        <f t="shared" si="1"/>
        <v>0</v>
      </c>
      <c r="O18" s="89">
        <f t="shared" si="1"/>
        <v>2</v>
      </c>
      <c r="P18" s="89">
        <f t="shared" si="1"/>
        <v>0</v>
      </c>
      <c r="Q18" s="89">
        <f t="shared" si="1"/>
        <v>3</v>
      </c>
      <c r="R18" s="89">
        <f t="shared" si="1"/>
        <v>0</v>
      </c>
      <c r="S18" s="89">
        <f t="shared" si="1"/>
        <v>0</v>
      </c>
      <c r="T18" s="89">
        <f t="shared" si="1"/>
        <v>1</v>
      </c>
      <c r="U18" s="89">
        <f t="shared" si="1"/>
        <v>0</v>
      </c>
      <c r="V18" s="89">
        <f t="shared" si="1"/>
        <v>2</v>
      </c>
      <c r="W18" s="89">
        <f t="shared" si="1"/>
        <v>0</v>
      </c>
      <c r="X18" s="89">
        <f t="shared" si="1"/>
        <v>0</v>
      </c>
      <c r="Y18" s="89">
        <f t="shared" si="1"/>
        <v>1</v>
      </c>
      <c r="Z18" s="89">
        <f t="shared" si="1"/>
        <v>0</v>
      </c>
      <c r="AA18" s="89">
        <f t="shared" si="1"/>
        <v>3</v>
      </c>
      <c r="AB18" s="89">
        <f t="shared" si="1"/>
        <v>0</v>
      </c>
      <c r="AC18" s="89">
        <f t="shared" si="1"/>
        <v>0</v>
      </c>
      <c r="AD18" s="89">
        <f t="shared" si="1"/>
        <v>1</v>
      </c>
      <c r="AE18" s="89">
        <f t="shared" si="1"/>
        <v>0</v>
      </c>
      <c r="AF18" s="89">
        <f t="shared" si="1"/>
        <v>2</v>
      </c>
      <c r="AG18" s="89">
        <f t="shared" si="1"/>
        <v>0</v>
      </c>
      <c r="AH18" s="89">
        <f t="shared" si="1"/>
        <v>0</v>
      </c>
      <c r="AI18" s="89">
        <f t="shared" si="1"/>
        <v>1</v>
      </c>
      <c r="AJ18" s="89">
        <f t="shared" si="1"/>
        <v>0</v>
      </c>
      <c r="AK18" s="89">
        <f t="shared" si="1"/>
        <v>2</v>
      </c>
      <c r="AL18" s="89">
        <f t="shared" si="1"/>
        <v>0</v>
      </c>
      <c r="AM18" s="89">
        <f t="shared" si="1"/>
        <v>0</v>
      </c>
      <c r="AN18" s="89">
        <f t="shared" si="1"/>
        <v>2</v>
      </c>
    </row>
    <row r="19" spans="2:40" ht="12.75">
      <c r="B19" s="30"/>
      <c r="C19" s="91"/>
      <c r="D19" s="92"/>
      <c r="E19" s="92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</row>
    <row r="20" spans="2:40" ht="16.5" thickBot="1">
      <c r="B20" s="488" t="s">
        <v>57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N20" s="23"/>
    </row>
    <row r="21" spans="2:40" ht="12.75">
      <c r="B21" s="94"/>
      <c r="C21" s="95" t="s">
        <v>58</v>
      </c>
      <c r="D21" s="41"/>
      <c r="E21" s="96"/>
      <c r="F21" s="97"/>
      <c r="G21" s="98"/>
      <c r="H21" s="98"/>
      <c r="I21" s="98"/>
      <c r="J21" s="99"/>
      <c r="K21" s="97"/>
      <c r="L21" s="98"/>
      <c r="M21" s="98"/>
      <c r="N21" s="98"/>
      <c r="O21" s="99"/>
      <c r="P21" s="97"/>
      <c r="Q21" s="98"/>
      <c r="R21" s="98"/>
      <c r="S21" s="98"/>
      <c r="T21" s="99"/>
      <c r="U21" s="97"/>
      <c r="V21" s="98"/>
      <c r="W21" s="98"/>
      <c r="X21" s="98"/>
      <c r="Y21" s="99"/>
      <c r="Z21" s="97"/>
      <c r="AA21" s="98"/>
      <c r="AB21" s="98"/>
      <c r="AC21" s="98"/>
      <c r="AD21" s="100"/>
      <c r="AE21" s="97"/>
      <c r="AF21" s="98"/>
      <c r="AG21" s="98"/>
      <c r="AH21" s="98"/>
      <c r="AI21" s="100"/>
      <c r="AJ21" s="97"/>
      <c r="AK21" s="98"/>
      <c r="AL21" s="98"/>
      <c r="AM21" s="98"/>
      <c r="AN21" s="100"/>
    </row>
    <row r="22" spans="1:40" ht="12.75">
      <c r="A22" s="38" t="s">
        <v>265</v>
      </c>
      <c r="B22" s="51" t="s">
        <v>171</v>
      </c>
      <c r="C22" s="101" t="s">
        <v>59</v>
      </c>
      <c r="D22" s="486"/>
      <c r="E22" s="54">
        <f aca="true" t="shared" si="2" ref="E22:E32">10*(SUM(F22:I22,K22:N22,P22:S22,U22:X22,Z22:AC22,AE22:AH22,AJ22:AM22))</f>
        <v>20</v>
      </c>
      <c r="F22" s="102">
        <v>1</v>
      </c>
      <c r="G22" s="103">
        <v>1</v>
      </c>
      <c r="H22" s="103"/>
      <c r="I22" s="103"/>
      <c r="J22" s="104">
        <f>5-1</f>
        <v>4</v>
      </c>
      <c r="K22" s="102"/>
      <c r="L22" s="103"/>
      <c r="M22" s="103"/>
      <c r="N22" s="103"/>
      <c r="O22" s="105"/>
      <c r="P22" s="102"/>
      <c r="Q22" s="103"/>
      <c r="R22" s="103"/>
      <c r="S22" s="103"/>
      <c r="T22" s="105"/>
      <c r="U22" s="102"/>
      <c r="V22" s="103"/>
      <c r="W22" s="103"/>
      <c r="X22" s="103"/>
      <c r="Y22" s="105"/>
      <c r="Z22" s="102"/>
      <c r="AA22" s="103"/>
      <c r="AB22" s="103"/>
      <c r="AC22" s="103"/>
      <c r="AD22" s="106"/>
      <c r="AE22" s="102"/>
      <c r="AF22" s="103"/>
      <c r="AG22" s="103"/>
      <c r="AH22" s="103"/>
      <c r="AI22" s="106"/>
      <c r="AJ22" s="102"/>
      <c r="AK22" s="103"/>
      <c r="AL22" s="103"/>
      <c r="AM22" s="103"/>
      <c r="AN22" s="106"/>
    </row>
    <row r="23" spans="1:40" ht="12.75">
      <c r="A23" s="38" t="s">
        <v>265</v>
      </c>
      <c r="B23" s="51" t="s">
        <v>172</v>
      </c>
      <c r="C23" s="107" t="s">
        <v>263</v>
      </c>
      <c r="D23" s="487"/>
      <c r="E23" s="54">
        <f t="shared" si="2"/>
        <v>40</v>
      </c>
      <c r="F23" s="108">
        <v>2</v>
      </c>
      <c r="G23" s="103">
        <v>2</v>
      </c>
      <c r="H23" s="103"/>
      <c r="I23" s="103"/>
      <c r="J23" s="104">
        <v>5</v>
      </c>
      <c r="K23" s="102"/>
      <c r="L23" s="103"/>
      <c r="M23" s="103"/>
      <c r="N23" s="103"/>
      <c r="O23" s="104"/>
      <c r="P23" s="102"/>
      <c r="Q23" s="103"/>
      <c r="R23" s="103"/>
      <c r="S23" s="103"/>
      <c r="T23" s="105"/>
      <c r="U23" s="102"/>
      <c r="V23" s="103"/>
      <c r="W23" s="103"/>
      <c r="X23" s="103"/>
      <c r="Y23" s="105"/>
      <c r="Z23" s="102"/>
      <c r="AA23" s="103"/>
      <c r="AB23" s="103"/>
      <c r="AC23" s="103"/>
      <c r="AD23" s="106"/>
      <c r="AE23" s="102"/>
      <c r="AF23" s="103"/>
      <c r="AG23" s="103"/>
      <c r="AH23" s="103"/>
      <c r="AI23" s="106"/>
      <c r="AJ23" s="102"/>
      <c r="AK23" s="103"/>
      <c r="AL23" s="103"/>
      <c r="AM23" s="103"/>
      <c r="AN23" s="106"/>
    </row>
    <row r="24" spans="1:40" ht="12.75">
      <c r="A24" s="38" t="s">
        <v>265</v>
      </c>
      <c r="B24" s="51" t="s">
        <v>270</v>
      </c>
      <c r="C24" s="107" t="s">
        <v>266</v>
      </c>
      <c r="D24" s="53"/>
      <c r="E24" s="54">
        <f t="shared" si="2"/>
        <v>40</v>
      </c>
      <c r="F24" s="102"/>
      <c r="G24" s="103"/>
      <c r="H24" s="103"/>
      <c r="I24" s="103"/>
      <c r="J24" s="105"/>
      <c r="K24" s="102"/>
      <c r="L24" s="103"/>
      <c r="M24" s="103"/>
      <c r="N24" s="103"/>
      <c r="O24" s="105"/>
      <c r="P24" s="108">
        <v>2</v>
      </c>
      <c r="Q24" s="103">
        <v>2</v>
      </c>
      <c r="R24" s="103"/>
      <c r="S24" s="103"/>
      <c r="T24" s="105">
        <v>5</v>
      </c>
      <c r="U24" s="102"/>
      <c r="V24" s="103"/>
      <c r="W24" s="103"/>
      <c r="X24" s="103"/>
      <c r="Y24" s="105"/>
      <c r="Z24" s="102"/>
      <c r="AA24" s="103"/>
      <c r="AB24" s="103"/>
      <c r="AC24" s="103"/>
      <c r="AD24" s="106"/>
      <c r="AE24" s="102"/>
      <c r="AF24" s="103"/>
      <c r="AG24" s="103"/>
      <c r="AH24" s="103"/>
      <c r="AI24" s="106"/>
      <c r="AJ24" s="102"/>
      <c r="AK24" s="103"/>
      <c r="AL24" s="103"/>
      <c r="AM24" s="103"/>
      <c r="AN24" s="106"/>
    </row>
    <row r="25" spans="1:40" ht="12.75">
      <c r="A25" s="38" t="s">
        <v>265</v>
      </c>
      <c r="B25" s="51" t="s">
        <v>173</v>
      </c>
      <c r="C25" s="107" t="s">
        <v>261</v>
      </c>
      <c r="D25" s="53"/>
      <c r="E25" s="54">
        <f t="shared" si="2"/>
        <v>20</v>
      </c>
      <c r="F25" s="102"/>
      <c r="G25" s="103"/>
      <c r="H25" s="103"/>
      <c r="I25" s="103"/>
      <c r="J25" s="105"/>
      <c r="K25" s="102"/>
      <c r="L25" s="103"/>
      <c r="M25" s="103"/>
      <c r="N25" s="103"/>
      <c r="O25" s="105"/>
      <c r="P25" s="102"/>
      <c r="Q25" s="103"/>
      <c r="R25" s="103"/>
      <c r="S25" s="103"/>
      <c r="T25" s="105"/>
      <c r="U25" s="102">
        <v>1</v>
      </c>
      <c r="V25" s="103">
        <v>1</v>
      </c>
      <c r="W25" s="103"/>
      <c r="X25" s="103"/>
      <c r="Y25" s="105">
        <v>2</v>
      </c>
      <c r="Z25" s="102"/>
      <c r="AA25" s="103"/>
      <c r="AB25" s="103"/>
      <c r="AC25" s="103"/>
      <c r="AD25" s="106"/>
      <c r="AE25" s="102"/>
      <c r="AF25" s="103"/>
      <c r="AG25" s="103"/>
      <c r="AH25" s="103"/>
      <c r="AI25" s="106"/>
      <c r="AJ25" s="102"/>
      <c r="AK25" s="103"/>
      <c r="AL25" s="103"/>
      <c r="AM25" s="103"/>
      <c r="AN25" s="106"/>
    </row>
    <row r="26" spans="1:40" ht="12.75">
      <c r="A26" s="38" t="s">
        <v>265</v>
      </c>
      <c r="B26" s="51" t="s">
        <v>174</v>
      </c>
      <c r="C26" s="107" t="s">
        <v>267</v>
      </c>
      <c r="D26" s="53"/>
      <c r="E26" s="54">
        <f t="shared" si="2"/>
        <v>40</v>
      </c>
      <c r="F26" s="102"/>
      <c r="G26" s="103"/>
      <c r="H26" s="103"/>
      <c r="I26" s="103"/>
      <c r="J26" s="105"/>
      <c r="K26" s="108">
        <v>2</v>
      </c>
      <c r="L26" s="103">
        <v>2</v>
      </c>
      <c r="M26" s="103"/>
      <c r="N26" s="103"/>
      <c r="O26" s="401">
        <v>6</v>
      </c>
      <c r="P26" s="102"/>
      <c r="Q26" s="103"/>
      <c r="R26" s="103"/>
      <c r="S26" s="103"/>
      <c r="T26" s="105"/>
      <c r="U26" s="102"/>
      <c r="V26" s="103"/>
      <c r="W26" s="103"/>
      <c r="X26" s="103"/>
      <c r="Y26" s="105"/>
      <c r="Z26" s="102"/>
      <c r="AA26" s="103"/>
      <c r="AB26" s="103"/>
      <c r="AC26" s="103"/>
      <c r="AD26" s="106"/>
      <c r="AE26" s="102"/>
      <c r="AF26" s="103"/>
      <c r="AG26" s="103"/>
      <c r="AH26" s="103"/>
      <c r="AI26" s="106"/>
      <c r="AJ26" s="102"/>
      <c r="AK26" s="103"/>
      <c r="AL26" s="103"/>
      <c r="AM26" s="103"/>
      <c r="AN26" s="106"/>
    </row>
    <row r="27" spans="1:40" ht="12.75">
      <c r="A27" s="38" t="s">
        <v>265</v>
      </c>
      <c r="B27" s="51" t="s">
        <v>175</v>
      </c>
      <c r="C27" s="107" t="s">
        <v>262</v>
      </c>
      <c r="D27" s="53"/>
      <c r="E27" s="54">
        <f t="shared" si="2"/>
        <v>20</v>
      </c>
      <c r="F27" s="102"/>
      <c r="G27" s="103"/>
      <c r="H27" s="103"/>
      <c r="I27" s="103"/>
      <c r="J27" s="105"/>
      <c r="K27" s="102"/>
      <c r="L27" s="103"/>
      <c r="M27" s="103"/>
      <c r="N27" s="103"/>
      <c r="O27" s="104"/>
      <c r="P27" s="102">
        <v>1</v>
      </c>
      <c r="Q27" s="103">
        <v>1</v>
      </c>
      <c r="R27" s="103"/>
      <c r="S27" s="103"/>
      <c r="T27" s="105">
        <v>3</v>
      </c>
      <c r="U27" s="102"/>
      <c r="V27" s="103"/>
      <c r="W27" s="103"/>
      <c r="X27" s="103"/>
      <c r="Y27" s="105"/>
      <c r="Z27" s="102"/>
      <c r="AA27" s="103"/>
      <c r="AB27" s="103"/>
      <c r="AC27" s="103"/>
      <c r="AD27" s="106"/>
      <c r="AE27" s="102"/>
      <c r="AF27" s="103"/>
      <c r="AG27" s="103"/>
      <c r="AH27" s="103"/>
      <c r="AI27" s="106"/>
      <c r="AJ27" s="102"/>
      <c r="AK27" s="103"/>
      <c r="AL27" s="103"/>
      <c r="AM27" s="103"/>
      <c r="AN27" s="106"/>
    </row>
    <row r="28" spans="1:40" ht="12.75">
      <c r="A28" s="38" t="s">
        <v>265</v>
      </c>
      <c r="B28" s="51" t="s">
        <v>176</v>
      </c>
      <c r="C28" s="107" t="s">
        <v>60</v>
      </c>
      <c r="D28" s="53"/>
      <c r="E28" s="54">
        <f t="shared" si="2"/>
        <v>20</v>
      </c>
      <c r="F28" s="102"/>
      <c r="G28" s="103"/>
      <c r="H28" s="103"/>
      <c r="I28" s="103"/>
      <c r="J28" s="105"/>
      <c r="K28" s="102"/>
      <c r="L28" s="103"/>
      <c r="M28" s="103"/>
      <c r="N28" s="103"/>
      <c r="O28" s="105"/>
      <c r="P28" s="108">
        <v>1</v>
      </c>
      <c r="Q28" s="103"/>
      <c r="R28" s="103">
        <v>1</v>
      </c>
      <c r="S28" s="103"/>
      <c r="T28" s="105">
        <v>4</v>
      </c>
      <c r="U28" s="102"/>
      <c r="V28" s="103"/>
      <c r="W28" s="103"/>
      <c r="X28" s="103"/>
      <c r="Y28" s="105"/>
      <c r="Z28" s="102"/>
      <c r="AA28" s="103"/>
      <c r="AB28" s="103"/>
      <c r="AC28" s="103"/>
      <c r="AD28" s="106"/>
      <c r="AE28" s="102"/>
      <c r="AF28" s="103"/>
      <c r="AG28" s="103"/>
      <c r="AH28" s="103"/>
      <c r="AI28" s="106"/>
      <c r="AJ28" s="102"/>
      <c r="AK28" s="103"/>
      <c r="AL28" s="103"/>
      <c r="AM28" s="103"/>
      <c r="AN28" s="106"/>
    </row>
    <row r="29" spans="1:40" ht="12.75">
      <c r="A29" s="38" t="s">
        <v>61</v>
      </c>
      <c r="B29" s="51" t="s">
        <v>177</v>
      </c>
      <c r="C29" s="107" t="s">
        <v>62</v>
      </c>
      <c r="D29" s="53"/>
      <c r="E29" s="54">
        <f t="shared" si="2"/>
        <v>20</v>
      </c>
      <c r="F29" s="102"/>
      <c r="G29" s="103"/>
      <c r="H29" s="103"/>
      <c r="I29" s="103"/>
      <c r="J29" s="105"/>
      <c r="K29" s="102"/>
      <c r="L29" s="103"/>
      <c r="M29" s="103"/>
      <c r="N29" s="103"/>
      <c r="O29" s="105"/>
      <c r="P29" s="102"/>
      <c r="Q29" s="103"/>
      <c r="R29" s="103"/>
      <c r="S29" s="103"/>
      <c r="T29" s="105"/>
      <c r="U29" s="108">
        <v>1</v>
      </c>
      <c r="V29" s="103"/>
      <c r="W29" s="103">
        <v>1</v>
      </c>
      <c r="X29" s="103"/>
      <c r="Y29" s="105">
        <v>3</v>
      </c>
      <c r="Z29" s="102"/>
      <c r="AA29" s="103"/>
      <c r="AB29" s="103"/>
      <c r="AC29" s="103"/>
      <c r="AD29" s="105"/>
      <c r="AE29" s="102"/>
      <c r="AF29" s="103"/>
      <c r="AG29" s="103"/>
      <c r="AH29" s="103"/>
      <c r="AI29" s="106" t="s">
        <v>63</v>
      </c>
      <c r="AJ29" s="102"/>
      <c r="AK29" s="103"/>
      <c r="AL29" s="103"/>
      <c r="AM29" s="103"/>
      <c r="AN29" s="106"/>
    </row>
    <row r="30" spans="1:40" ht="12.75">
      <c r="A30" s="109" t="s">
        <v>264</v>
      </c>
      <c r="B30" s="51" t="s">
        <v>178</v>
      </c>
      <c r="C30" s="107" t="s">
        <v>64</v>
      </c>
      <c r="D30" s="53"/>
      <c r="E30" s="54">
        <f t="shared" si="2"/>
        <v>50</v>
      </c>
      <c r="F30" s="102"/>
      <c r="G30" s="103"/>
      <c r="H30" s="103"/>
      <c r="I30" s="103"/>
      <c r="J30" s="105"/>
      <c r="K30" s="102">
        <v>3</v>
      </c>
      <c r="L30" s="103">
        <f>1+1</f>
        <v>2</v>
      </c>
      <c r="M30" s="103"/>
      <c r="N30" s="103"/>
      <c r="O30" s="104">
        <v>5</v>
      </c>
      <c r="P30" s="102"/>
      <c r="Q30" s="103"/>
      <c r="R30" s="103"/>
      <c r="S30" s="103"/>
      <c r="T30" s="105"/>
      <c r="U30" s="102"/>
      <c r="V30" s="103"/>
      <c r="W30" s="103"/>
      <c r="X30" s="103"/>
      <c r="Y30" s="105"/>
      <c r="Z30" s="102"/>
      <c r="AA30" s="103"/>
      <c r="AB30" s="103"/>
      <c r="AC30" s="103"/>
      <c r="AD30" s="106"/>
      <c r="AE30" s="102"/>
      <c r="AF30" s="103"/>
      <c r="AG30" s="103"/>
      <c r="AH30" s="103"/>
      <c r="AI30" s="106"/>
      <c r="AJ30" s="102"/>
      <c r="AK30" s="103"/>
      <c r="AL30" s="103"/>
      <c r="AM30" s="103"/>
      <c r="AN30" s="106"/>
    </row>
    <row r="31" spans="2:40" ht="12.75">
      <c r="B31" s="110"/>
      <c r="C31" s="111" t="s">
        <v>65</v>
      </c>
      <c r="D31" s="53"/>
      <c r="E31" s="54"/>
      <c r="F31" s="102"/>
      <c r="G31" s="103"/>
      <c r="H31" s="103"/>
      <c r="I31" s="103"/>
      <c r="J31" s="105"/>
      <c r="K31" s="102"/>
      <c r="L31" s="103"/>
      <c r="M31" s="103"/>
      <c r="N31" s="103"/>
      <c r="O31" s="105"/>
      <c r="P31" s="102"/>
      <c r="Q31" s="103"/>
      <c r="R31" s="103"/>
      <c r="S31" s="103"/>
      <c r="T31" s="105"/>
      <c r="U31" s="102"/>
      <c r="V31" s="103"/>
      <c r="W31" s="103"/>
      <c r="X31" s="103"/>
      <c r="Y31" s="105"/>
      <c r="Z31" s="102"/>
      <c r="AA31" s="103"/>
      <c r="AB31" s="103"/>
      <c r="AC31" s="103"/>
      <c r="AD31" s="106"/>
      <c r="AE31" s="102"/>
      <c r="AF31" s="103"/>
      <c r="AG31" s="103"/>
      <c r="AH31" s="103"/>
      <c r="AI31" s="106"/>
      <c r="AJ31" s="102"/>
      <c r="AK31" s="103"/>
      <c r="AL31" s="103"/>
      <c r="AM31" s="103"/>
      <c r="AN31" s="106"/>
    </row>
    <row r="32" spans="1:40" ht="12.75">
      <c r="A32" s="38" t="s">
        <v>264</v>
      </c>
      <c r="B32" s="375" t="s">
        <v>179</v>
      </c>
      <c r="C32" s="402" t="s">
        <v>154</v>
      </c>
      <c r="D32" s="53"/>
      <c r="E32" s="54">
        <f t="shared" si="2"/>
        <v>20</v>
      </c>
      <c r="F32" s="102">
        <v>1</v>
      </c>
      <c r="G32" s="103"/>
      <c r="H32" s="103">
        <v>1</v>
      </c>
      <c r="I32" s="103"/>
      <c r="J32" s="401">
        <v>4</v>
      </c>
      <c r="K32" s="102"/>
      <c r="L32" s="103"/>
      <c r="M32" s="103"/>
      <c r="N32" s="103"/>
      <c r="O32" s="105"/>
      <c r="P32" s="102"/>
      <c r="Q32" s="103"/>
      <c r="R32" s="103"/>
      <c r="S32" s="103"/>
      <c r="T32" s="106"/>
      <c r="U32" s="102"/>
      <c r="V32" s="103"/>
      <c r="W32" s="103"/>
      <c r="X32" s="103"/>
      <c r="Y32" s="105"/>
      <c r="Z32" s="102"/>
      <c r="AA32" s="103"/>
      <c r="AB32" s="103"/>
      <c r="AC32" s="103"/>
      <c r="AD32" s="106"/>
      <c r="AE32" s="102"/>
      <c r="AF32" s="103"/>
      <c r="AG32" s="103"/>
      <c r="AH32" s="103"/>
      <c r="AI32" s="106"/>
      <c r="AJ32" s="102"/>
      <c r="AK32" s="103"/>
      <c r="AL32" s="103"/>
      <c r="AM32" s="103"/>
      <c r="AN32" s="106"/>
    </row>
    <row r="33" spans="1:40" ht="13.5" thickBot="1">
      <c r="A33" s="38" t="s">
        <v>264</v>
      </c>
      <c r="B33" s="374" t="s">
        <v>180</v>
      </c>
      <c r="C33" s="113" t="s">
        <v>155</v>
      </c>
      <c r="D33" s="114"/>
      <c r="E33" s="115">
        <f>10*(SUM(F33:I33,K33:N33,P33:S33,U33:X33,Z33:AC33,AE33:AH33,AJ33:AM33))</f>
        <v>20</v>
      </c>
      <c r="F33" s="116"/>
      <c r="G33" s="117"/>
      <c r="H33" s="117"/>
      <c r="I33" s="117"/>
      <c r="J33" s="118"/>
      <c r="K33" s="116">
        <v>1</v>
      </c>
      <c r="L33" s="117"/>
      <c r="M33" s="117">
        <v>1</v>
      </c>
      <c r="N33" s="117"/>
      <c r="O33" s="403">
        <v>4</v>
      </c>
      <c r="P33" s="116"/>
      <c r="Q33" s="117"/>
      <c r="R33" s="117"/>
      <c r="S33" s="117"/>
      <c r="T33" s="119"/>
      <c r="U33" s="116"/>
      <c r="V33" s="117"/>
      <c r="W33" s="117"/>
      <c r="X33" s="117"/>
      <c r="Y33" s="118"/>
      <c r="Z33" s="116"/>
      <c r="AA33" s="117"/>
      <c r="AB33" s="117"/>
      <c r="AC33" s="117"/>
      <c r="AD33" s="119"/>
      <c r="AE33" s="116"/>
      <c r="AF33" s="117"/>
      <c r="AG33" s="117"/>
      <c r="AH33" s="117"/>
      <c r="AI33" s="119"/>
      <c r="AJ33" s="116"/>
      <c r="AK33" s="117"/>
      <c r="AL33" s="117"/>
      <c r="AM33" s="117"/>
      <c r="AN33" s="119"/>
    </row>
    <row r="34" spans="2:40" ht="12.75">
      <c r="B34" s="30"/>
      <c r="C34" s="88" t="s">
        <v>137</v>
      </c>
      <c r="D34" s="89">
        <f>J34+O34+T34+Y34+AD34+AI34+AN34</f>
        <v>45</v>
      </c>
      <c r="E34" s="90">
        <f>SUM(E22:E33)</f>
        <v>310</v>
      </c>
      <c r="F34" s="89">
        <f aca="true" t="shared" si="3" ref="F34:AN34">SUM(F21:F33)</f>
        <v>4</v>
      </c>
      <c r="G34" s="89">
        <f t="shared" si="3"/>
        <v>3</v>
      </c>
      <c r="H34" s="89">
        <f t="shared" si="3"/>
        <v>1</v>
      </c>
      <c r="I34" s="89">
        <f t="shared" si="3"/>
        <v>0</v>
      </c>
      <c r="J34" s="89">
        <f t="shared" si="3"/>
        <v>13</v>
      </c>
      <c r="K34" s="89">
        <f t="shared" si="3"/>
        <v>6</v>
      </c>
      <c r="L34" s="89">
        <f t="shared" si="3"/>
        <v>4</v>
      </c>
      <c r="M34" s="89">
        <f t="shared" si="3"/>
        <v>1</v>
      </c>
      <c r="N34" s="89">
        <f t="shared" si="3"/>
        <v>0</v>
      </c>
      <c r="O34" s="89">
        <f t="shared" si="3"/>
        <v>15</v>
      </c>
      <c r="P34" s="89">
        <f t="shared" si="3"/>
        <v>4</v>
      </c>
      <c r="Q34" s="89">
        <f t="shared" si="3"/>
        <v>3</v>
      </c>
      <c r="R34" s="89">
        <f t="shared" si="3"/>
        <v>1</v>
      </c>
      <c r="S34" s="89">
        <f t="shared" si="3"/>
        <v>0</v>
      </c>
      <c r="T34" s="89">
        <f t="shared" si="3"/>
        <v>12</v>
      </c>
      <c r="U34" s="89">
        <f t="shared" si="3"/>
        <v>2</v>
      </c>
      <c r="V34" s="89">
        <f t="shared" si="3"/>
        <v>1</v>
      </c>
      <c r="W34" s="89">
        <f t="shared" si="3"/>
        <v>1</v>
      </c>
      <c r="X34" s="89">
        <f t="shared" si="3"/>
        <v>0</v>
      </c>
      <c r="Y34" s="89">
        <f t="shared" si="3"/>
        <v>5</v>
      </c>
      <c r="Z34" s="89">
        <f t="shared" si="3"/>
        <v>0</v>
      </c>
      <c r="AA34" s="89">
        <f t="shared" si="3"/>
        <v>0</v>
      </c>
      <c r="AB34" s="89">
        <f t="shared" si="3"/>
        <v>0</v>
      </c>
      <c r="AC34" s="89">
        <f t="shared" si="3"/>
        <v>0</v>
      </c>
      <c r="AD34" s="89">
        <f t="shared" si="3"/>
        <v>0</v>
      </c>
      <c r="AE34" s="89">
        <f t="shared" si="3"/>
        <v>0</v>
      </c>
      <c r="AF34" s="89">
        <f t="shared" si="3"/>
        <v>0</v>
      </c>
      <c r="AG34" s="89">
        <f t="shared" si="3"/>
        <v>0</v>
      </c>
      <c r="AH34" s="89">
        <f t="shared" si="3"/>
        <v>0</v>
      </c>
      <c r="AI34" s="89">
        <f t="shared" si="3"/>
        <v>0</v>
      </c>
      <c r="AJ34" s="89">
        <f t="shared" si="3"/>
        <v>0</v>
      </c>
      <c r="AK34" s="89">
        <f t="shared" si="3"/>
        <v>0</v>
      </c>
      <c r="AL34" s="89">
        <f t="shared" si="3"/>
        <v>0</v>
      </c>
      <c r="AM34" s="89">
        <f t="shared" si="3"/>
        <v>0</v>
      </c>
      <c r="AN34" s="89">
        <f t="shared" si="3"/>
        <v>0</v>
      </c>
    </row>
    <row r="35" spans="2:40" ht="15.75">
      <c r="B35" s="120"/>
      <c r="C35" s="120"/>
      <c r="D35" s="120"/>
      <c r="E35" s="120"/>
      <c r="F35" s="120"/>
      <c r="G35" s="120"/>
      <c r="H35" s="120"/>
      <c r="I35" s="120"/>
      <c r="J35" s="121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N35" s="23"/>
    </row>
    <row r="36" spans="1:40" s="30" customFormat="1" ht="15.75">
      <c r="A36" s="26"/>
      <c r="B36" s="492" t="s">
        <v>66</v>
      </c>
      <c r="C36" s="492"/>
      <c r="D36" s="492"/>
      <c r="E36" s="49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</row>
    <row r="37" spans="1:40" s="30" customFormat="1" ht="6" customHeight="1" thickBot="1">
      <c r="A37" s="26"/>
      <c r="D37" s="29"/>
      <c r="E37" s="29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</row>
    <row r="38" spans="2:40" ht="12.75">
      <c r="B38" s="94"/>
      <c r="C38" s="123" t="s">
        <v>67</v>
      </c>
      <c r="D38" s="41"/>
      <c r="E38" s="124"/>
      <c r="F38" s="125"/>
      <c r="G38" s="126"/>
      <c r="H38" s="126"/>
      <c r="I38" s="126"/>
      <c r="J38" s="127"/>
      <c r="K38" s="125"/>
      <c r="L38" s="126"/>
      <c r="M38" s="126"/>
      <c r="N38" s="126"/>
      <c r="O38" s="128"/>
      <c r="P38" s="125"/>
      <c r="Q38" s="126"/>
      <c r="R38" s="126"/>
      <c r="S38" s="126"/>
      <c r="T38" s="129"/>
      <c r="U38" s="125"/>
      <c r="V38" s="126"/>
      <c r="W38" s="126"/>
      <c r="X38" s="126"/>
      <c r="Y38" s="129"/>
      <c r="Z38" s="125"/>
      <c r="AA38" s="126"/>
      <c r="AB38" s="126"/>
      <c r="AC38" s="126"/>
      <c r="AD38" s="129"/>
      <c r="AE38" s="125"/>
      <c r="AF38" s="126"/>
      <c r="AG38" s="126"/>
      <c r="AH38" s="126"/>
      <c r="AI38" s="129"/>
      <c r="AJ38" s="125"/>
      <c r="AK38" s="126"/>
      <c r="AL38" s="126"/>
      <c r="AM38" s="126"/>
      <c r="AN38" s="129"/>
    </row>
    <row r="39" spans="1:40" ht="12.75">
      <c r="A39" s="38" t="s">
        <v>264</v>
      </c>
      <c r="B39" s="51" t="s">
        <v>181</v>
      </c>
      <c r="C39" s="130" t="s">
        <v>68</v>
      </c>
      <c r="D39" s="131"/>
      <c r="E39" s="74">
        <f>10*(SUM(F39:I39,K39:N39,P39:S39,U39:X39,Z39:AC39,AE39:AH39,AJ39:AM39))</f>
        <v>40</v>
      </c>
      <c r="F39" s="132">
        <v>2</v>
      </c>
      <c r="G39" s="76"/>
      <c r="H39" s="76">
        <v>2</v>
      </c>
      <c r="I39" s="76"/>
      <c r="J39" s="77">
        <v>6</v>
      </c>
      <c r="K39" s="75"/>
      <c r="L39" s="76"/>
      <c r="M39" s="76"/>
      <c r="N39" s="76"/>
      <c r="O39" s="133"/>
      <c r="P39" s="75"/>
      <c r="Q39" s="76"/>
      <c r="R39" s="76"/>
      <c r="S39" s="76"/>
      <c r="T39" s="78"/>
      <c r="U39" s="75"/>
      <c r="V39" s="76"/>
      <c r="W39" s="76"/>
      <c r="X39" s="76"/>
      <c r="Y39" s="78"/>
      <c r="Z39" s="75"/>
      <c r="AA39" s="76"/>
      <c r="AB39" s="76"/>
      <c r="AC39" s="76"/>
      <c r="AD39" s="78"/>
      <c r="AE39" s="75"/>
      <c r="AF39" s="76"/>
      <c r="AG39" s="76"/>
      <c r="AH39" s="76"/>
      <c r="AI39" s="78"/>
      <c r="AJ39" s="75"/>
      <c r="AK39" s="76"/>
      <c r="AL39" s="76"/>
      <c r="AM39" s="76"/>
      <c r="AN39" s="78"/>
    </row>
    <row r="40" spans="1:40" ht="12.75">
      <c r="A40" s="38" t="s">
        <v>264</v>
      </c>
      <c r="B40" s="51" t="s">
        <v>182</v>
      </c>
      <c r="C40" s="101" t="s">
        <v>69</v>
      </c>
      <c r="D40" s="73"/>
      <c r="E40" s="74">
        <f>10*(SUM(F40:I40,K40:N40,P40:S40,U40:X40,Z40:AC40,AE40:AH40,AJ40:AM40))</f>
        <v>30</v>
      </c>
      <c r="F40" s="75"/>
      <c r="G40" s="76"/>
      <c r="H40" s="76"/>
      <c r="I40" s="76"/>
      <c r="J40" s="77"/>
      <c r="K40" s="75">
        <v>1</v>
      </c>
      <c r="L40" s="76"/>
      <c r="M40" s="76">
        <v>2</v>
      </c>
      <c r="N40" s="76"/>
      <c r="O40" s="404">
        <v>5</v>
      </c>
      <c r="P40" s="75"/>
      <c r="Q40" s="76"/>
      <c r="R40" s="76"/>
      <c r="S40" s="76"/>
      <c r="T40" s="78"/>
      <c r="U40" s="75"/>
      <c r="V40" s="76"/>
      <c r="W40" s="76"/>
      <c r="X40" s="76"/>
      <c r="Y40" s="78"/>
      <c r="Z40" s="75"/>
      <c r="AA40" s="76"/>
      <c r="AB40" s="76"/>
      <c r="AC40" s="76"/>
      <c r="AD40" s="78"/>
      <c r="AE40" s="75"/>
      <c r="AF40" s="76"/>
      <c r="AG40" s="76"/>
      <c r="AH40" s="76"/>
      <c r="AI40" s="78"/>
      <c r="AJ40" s="75"/>
      <c r="AK40" s="76"/>
      <c r="AL40" s="76"/>
      <c r="AM40" s="76"/>
      <c r="AN40" s="78"/>
    </row>
    <row r="41" spans="2:40" ht="12.75">
      <c r="B41" s="110"/>
      <c r="C41" s="134" t="s">
        <v>70</v>
      </c>
      <c r="D41" s="135"/>
      <c r="E41" s="136"/>
      <c r="F41" s="75"/>
      <c r="G41" s="76"/>
      <c r="H41" s="76"/>
      <c r="I41" s="76"/>
      <c r="J41" s="78"/>
      <c r="K41" s="75"/>
      <c r="L41" s="76"/>
      <c r="M41" s="76"/>
      <c r="N41" s="76"/>
      <c r="O41" s="78"/>
      <c r="P41" s="75"/>
      <c r="Q41" s="76"/>
      <c r="R41" s="76"/>
      <c r="S41" s="76"/>
      <c r="T41" s="77"/>
      <c r="U41" s="75"/>
      <c r="V41" s="76"/>
      <c r="W41" s="76"/>
      <c r="X41" s="76"/>
      <c r="Y41" s="77"/>
      <c r="Z41" s="75"/>
      <c r="AA41" s="76"/>
      <c r="AB41" s="76"/>
      <c r="AC41" s="76"/>
      <c r="AD41" s="77"/>
      <c r="AE41" s="75"/>
      <c r="AF41" s="76"/>
      <c r="AG41" s="76"/>
      <c r="AH41" s="76"/>
      <c r="AI41" s="133"/>
      <c r="AJ41" s="75"/>
      <c r="AK41" s="76"/>
      <c r="AL41" s="76"/>
      <c r="AM41" s="76"/>
      <c r="AN41" s="78"/>
    </row>
    <row r="42" spans="1:40" ht="12.75">
      <c r="A42" s="38" t="s">
        <v>264</v>
      </c>
      <c r="B42" s="51" t="s">
        <v>183</v>
      </c>
      <c r="C42" s="107" t="s">
        <v>71</v>
      </c>
      <c r="D42" s="137"/>
      <c r="E42" s="74">
        <f>10*(SUM(F42:I42,K42:N42,P42:S42,U42:X42,Z42:AC42,AE42:AH42,AJ42:AM42))</f>
        <v>40</v>
      </c>
      <c r="F42" s="75"/>
      <c r="G42" s="76"/>
      <c r="H42" s="76"/>
      <c r="I42" s="76"/>
      <c r="J42" s="78"/>
      <c r="K42" s="75"/>
      <c r="L42" s="76"/>
      <c r="M42" s="76"/>
      <c r="N42" s="76"/>
      <c r="O42" s="78"/>
      <c r="P42" s="132">
        <v>2</v>
      </c>
      <c r="Q42" s="76"/>
      <c r="R42" s="76">
        <v>2</v>
      </c>
      <c r="S42" s="76"/>
      <c r="T42" s="77">
        <v>6</v>
      </c>
      <c r="U42" s="75"/>
      <c r="V42" s="76"/>
      <c r="W42" s="76"/>
      <c r="X42" s="76"/>
      <c r="Y42" s="77"/>
      <c r="Z42" s="75"/>
      <c r="AA42" s="76"/>
      <c r="AB42" s="76"/>
      <c r="AC42" s="76"/>
      <c r="AD42" s="77"/>
      <c r="AE42" s="75"/>
      <c r="AF42" s="76"/>
      <c r="AG42" s="76"/>
      <c r="AH42" s="76"/>
      <c r="AI42" s="78"/>
      <c r="AJ42" s="75"/>
      <c r="AK42" s="76"/>
      <c r="AL42" s="76"/>
      <c r="AM42" s="76"/>
      <c r="AN42" s="78"/>
    </row>
    <row r="43" spans="1:40" ht="12.75">
      <c r="A43" s="38" t="s">
        <v>264</v>
      </c>
      <c r="B43" s="51" t="s">
        <v>184</v>
      </c>
      <c r="C43" s="107" t="s">
        <v>72</v>
      </c>
      <c r="D43" s="137"/>
      <c r="E43" s="74">
        <f>10*(SUM(F43:I43,K43:N43,P43:S43,U43:X43,Z43:AC43,AE43:AH43,AJ43:AM43))</f>
        <v>30</v>
      </c>
      <c r="F43" s="75"/>
      <c r="G43" s="76"/>
      <c r="H43" s="76"/>
      <c r="I43" s="76"/>
      <c r="J43" s="78"/>
      <c r="K43" s="75"/>
      <c r="L43" s="76"/>
      <c r="M43" s="76"/>
      <c r="N43" s="76"/>
      <c r="O43" s="78"/>
      <c r="P43" s="75"/>
      <c r="Q43" s="76"/>
      <c r="R43" s="76"/>
      <c r="S43" s="76"/>
      <c r="T43" s="77"/>
      <c r="U43" s="75">
        <v>1</v>
      </c>
      <c r="V43" s="76"/>
      <c r="W43" s="76">
        <v>2</v>
      </c>
      <c r="X43" s="76"/>
      <c r="Y43" s="77">
        <v>3</v>
      </c>
      <c r="Z43" s="75"/>
      <c r="AA43" s="76"/>
      <c r="AB43" s="76"/>
      <c r="AC43" s="76"/>
      <c r="AD43" s="77"/>
      <c r="AE43" s="75"/>
      <c r="AF43" s="76"/>
      <c r="AG43" s="76"/>
      <c r="AH43" s="76"/>
      <c r="AI43" s="78"/>
      <c r="AJ43" s="75"/>
      <c r="AK43" s="76"/>
      <c r="AL43" s="76"/>
      <c r="AM43" s="76"/>
      <c r="AN43" s="78"/>
    </row>
    <row r="44" spans="2:40" ht="12.75">
      <c r="B44" s="110"/>
      <c r="C44" s="134" t="s">
        <v>73</v>
      </c>
      <c r="D44" s="138"/>
      <c r="E44" s="136"/>
      <c r="F44" s="75"/>
      <c r="G44" s="76"/>
      <c r="H44" s="76"/>
      <c r="I44" s="76"/>
      <c r="J44" s="77"/>
      <c r="K44" s="75"/>
      <c r="L44" s="76"/>
      <c r="M44" s="76"/>
      <c r="N44" s="76"/>
      <c r="O44" s="133"/>
      <c r="P44" s="75"/>
      <c r="Q44" s="76"/>
      <c r="R44" s="76"/>
      <c r="S44" s="76"/>
      <c r="T44" s="78"/>
      <c r="U44" s="75"/>
      <c r="V44" s="76"/>
      <c r="W44" s="76"/>
      <c r="X44" s="76"/>
      <c r="Y44" s="78"/>
      <c r="Z44" s="75"/>
      <c r="AA44" s="76"/>
      <c r="AB44" s="76"/>
      <c r="AC44" s="76"/>
      <c r="AD44" s="78"/>
      <c r="AE44" s="75"/>
      <c r="AF44" s="76"/>
      <c r="AG44" s="76"/>
      <c r="AH44" s="76"/>
      <c r="AI44" s="78"/>
      <c r="AJ44" s="75"/>
      <c r="AK44" s="76"/>
      <c r="AL44" s="76"/>
      <c r="AM44" s="76"/>
      <c r="AN44" s="78"/>
    </row>
    <row r="45" spans="1:40" ht="12.75">
      <c r="A45" s="38" t="s">
        <v>264</v>
      </c>
      <c r="B45" s="51" t="s">
        <v>185</v>
      </c>
      <c r="C45" s="405" t="s">
        <v>268</v>
      </c>
      <c r="D45" s="137"/>
      <c r="E45" s="74">
        <f>10*(SUM(F45:I45,K45:N45,P45:S45,U45:X45,Z45:AC45,AE45:AH45,AJ45:AM45))</f>
        <v>20</v>
      </c>
      <c r="F45" s="75"/>
      <c r="G45" s="76"/>
      <c r="H45" s="76">
        <v>2</v>
      </c>
      <c r="I45" s="76"/>
      <c r="J45" s="77">
        <v>3</v>
      </c>
      <c r="K45" s="75"/>
      <c r="L45" s="76"/>
      <c r="M45" s="76"/>
      <c r="N45" s="76"/>
      <c r="O45" s="133"/>
      <c r="P45" s="75"/>
      <c r="Q45" s="76"/>
      <c r="R45" s="76"/>
      <c r="S45" s="76"/>
      <c r="T45" s="78"/>
      <c r="U45" s="75"/>
      <c r="V45" s="76"/>
      <c r="W45" s="76"/>
      <c r="X45" s="76"/>
      <c r="Y45" s="78"/>
      <c r="Z45" s="75"/>
      <c r="AA45" s="76"/>
      <c r="AB45" s="76"/>
      <c r="AC45" s="76"/>
      <c r="AD45" s="78"/>
      <c r="AE45" s="75"/>
      <c r="AF45" s="76"/>
      <c r="AG45" s="76"/>
      <c r="AH45" s="76"/>
      <c r="AI45" s="78"/>
      <c r="AJ45" s="75"/>
      <c r="AK45" s="76"/>
      <c r="AL45" s="76"/>
      <c r="AM45" s="76"/>
      <c r="AN45" s="78"/>
    </row>
    <row r="46" spans="1:40" ht="12.75">
      <c r="A46" s="38" t="s">
        <v>265</v>
      </c>
      <c r="B46" s="51" t="s">
        <v>284</v>
      </c>
      <c r="C46" s="107" t="s">
        <v>74</v>
      </c>
      <c r="D46" s="137"/>
      <c r="E46" s="74">
        <f>10*(SUM(F46:I46,K46:N46,P46:S46,U46:X46,Z46:AC46,AE46:AH46,AJ46:AM46))</f>
        <v>30</v>
      </c>
      <c r="F46" s="75">
        <v>1</v>
      </c>
      <c r="G46" s="76"/>
      <c r="H46" s="76">
        <v>2</v>
      </c>
      <c r="I46" s="76"/>
      <c r="J46" s="77">
        <f>6-1</f>
        <v>5</v>
      </c>
      <c r="K46" s="75"/>
      <c r="L46" s="76"/>
      <c r="M46" s="76"/>
      <c r="N46" s="76"/>
      <c r="O46" s="133"/>
      <c r="P46" s="75"/>
      <c r="Q46" s="76"/>
      <c r="R46" s="76"/>
      <c r="S46" s="76"/>
      <c r="T46" s="78"/>
      <c r="U46" s="75"/>
      <c r="V46" s="76"/>
      <c r="W46" s="76"/>
      <c r="X46" s="76"/>
      <c r="Y46" s="78"/>
      <c r="Z46" s="75"/>
      <c r="AA46" s="76"/>
      <c r="AB46" s="76"/>
      <c r="AC46" s="76"/>
      <c r="AD46" s="78"/>
      <c r="AE46" s="75"/>
      <c r="AF46" s="76"/>
      <c r="AG46" s="76"/>
      <c r="AH46" s="76"/>
      <c r="AI46" s="78"/>
      <c r="AJ46" s="75"/>
      <c r="AK46" s="76"/>
      <c r="AL46" s="76"/>
      <c r="AM46" s="76"/>
      <c r="AN46" s="78"/>
    </row>
    <row r="47" spans="2:40" ht="12.75">
      <c r="B47" s="110"/>
      <c r="C47" s="134" t="s">
        <v>75</v>
      </c>
      <c r="D47" s="135"/>
      <c r="E47" s="136"/>
      <c r="F47" s="75"/>
      <c r="G47" s="76"/>
      <c r="H47" s="76"/>
      <c r="I47" s="76"/>
      <c r="J47" s="78"/>
      <c r="K47" s="75"/>
      <c r="L47" s="76"/>
      <c r="M47" s="76"/>
      <c r="N47" s="76"/>
      <c r="O47" s="133"/>
      <c r="P47" s="75"/>
      <c r="Q47" s="76"/>
      <c r="R47" s="76"/>
      <c r="S47" s="76"/>
      <c r="T47" s="78"/>
      <c r="U47" s="75"/>
      <c r="V47" s="76"/>
      <c r="W47" s="76"/>
      <c r="X47" s="76"/>
      <c r="Y47" s="139"/>
      <c r="Z47" s="75"/>
      <c r="AA47" s="76"/>
      <c r="AB47" s="76"/>
      <c r="AC47" s="76"/>
      <c r="AD47" s="139"/>
      <c r="AE47" s="75"/>
      <c r="AF47" s="76"/>
      <c r="AG47" s="76"/>
      <c r="AH47" s="76"/>
      <c r="AI47" s="77"/>
      <c r="AJ47" s="75"/>
      <c r="AK47" s="76"/>
      <c r="AL47" s="76"/>
      <c r="AM47" s="76"/>
      <c r="AN47" s="78"/>
    </row>
    <row r="48" spans="1:40" ht="12.75">
      <c r="A48" s="38" t="s">
        <v>264</v>
      </c>
      <c r="B48" s="51" t="s">
        <v>186</v>
      </c>
      <c r="C48" s="107" t="s">
        <v>76</v>
      </c>
      <c r="D48" s="137"/>
      <c r="E48" s="74">
        <f>10*(SUM(F48:I48,K48:N48,P48:S48,U48:X48,Z48:AC48,AE48:AH48,AJ48:AM48))</f>
        <v>20</v>
      </c>
      <c r="F48" s="75"/>
      <c r="G48" s="76"/>
      <c r="H48" s="76"/>
      <c r="I48" s="76"/>
      <c r="J48" s="78"/>
      <c r="K48" s="132">
        <v>1</v>
      </c>
      <c r="L48" s="76"/>
      <c r="M48" s="76">
        <v>1</v>
      </c>
      <c r="N48" s="76"/>
      <c r="O48" s="133">
        <v>4</v>
      </c>
      <c r="P48" s="75"/>
      <c r="Q48" s="76"/>
      <c r="R48" s="76"/>
      <c r="S48" s="76"/>
      <c r="T48" s="139"/>
      <c r="U48" s="75"/>
      <c r="V48" s="76"/>
      <c r="W48" s="76"/>
      <c r="X48" s="76"/>
      <c r="Y48" s="139"/>
      <c r="Z48" s="75"/>
      <c r="AA48" s="76"/>
      <c r="AB48" s="76"/>
      <c r="AC48" s="76"/>
      <c r="AD48" s="139"/>
      <c r="AE48" s="75"/>
      <c r="AF48" s="76"/>
      <c r="AG48" s="76"/>
      <c r="AH48" s="76"/>
      <c r="AI48" s="77"/>
      <c r="AJ48" s="75"/>
      <c r="AK48" s="76"/>
      <c r="AL48" s="76"/>
      <c r="AM48" s="76"/>
      <c r="AN48" s="78"/>
    </row>
    <row r="49" spans="1:40" ht="12.75">
      <c r="A49" s="38" t="s">
        <v>264</v>
      </c>
      <c r="B49" s="51" t="s">
        <v>187</v>
      </c>
      <c r="C49" s="107" t="s">
        <v>77</v>
      </c>
      <c r="D49" s="137"/>
      <c r="E49" s="74">
        <f>10*(SUM(F49:I49,K49:N49,P49:S49,U49:X49,Z49:AC49,AE49:AH49,AJ49:AM49))</f>
        <v>20</v>
      </c>
      <c r="F49" s="75"/>
      <c r="G49" s="76"/>
      <c r="H49" s="76"/>
      <c r="I49" s="76"/>
      <c r="J49" s="78"/>
      <c r="K49" s="75"/>
      <c r="L49" s="76"/>
      <c r="M49" s="76"/>
      <c r="N49" s="76"/>
      <c r="O49" s="133"/>
      <c r="P49" s="75"/>
      <c r="Q49" s="76"/>
      <c r="R49" s="76"/>
      <c r="S49" s="76"/>
      <c r="T49" s="77"/>
      <c r="U49" s="75"/>
      <c r="V49" s="76"/>
      <c r="W49" s="76"/>
      <c r="X49" s="76"/>
      <c r="Y49" s="77"/>
      <c r="Z49" s="406">
        <v>1</v>
      </c>
      <c r="AA49" s="76"/>
      <c r="AB49" s="138">
        <v>1</v>
      </c>
      <c r="AC49" s="76"/>
      <c r="AD49" s="77">
        <v>3</v>
      </c>
      <c r="AE49" s="75"/>
      <c r="AF49" s="76"/>
      <c r="AG49" s="76"/>
      <c r="AH49" s="76"/>
      <c r="AI49" s="77"/>
      <c r="AJ49" s="75"/>
      <c r="AK49" s="76"/>
      <c r="AL49" s="76"/>
      <c r="AM49" s="76"/>
      <c r="AN49" s="78"/>
    </row>
    <row r="50" spans="2:40" ht="12.75">
      <c r="B50" s="51"/>
      <c r="C50" s="134" t="s">
        <v>78</v>
      </c>
      <c r="D50" s="135"/>
      <c r="E50" s="74"/>
      <c r="F50" s="75"/>
      <c r="G50" s="76"/>
      <c r="H50" s="76"/>
      <c r="I50" s="76"/>
      <c r="J50" s="78"/>
      <c r="K50" s="75"/>
      <c r="L50" s="76"/>
      <c r="M50" s="76"/>
      <c r="N50" s="76"/>
      <c r="O50" s="133"/>
      <c r="P50" s="75"/>
      <c r="Q50" s="76"/>
      <c r="R50" s="76"/>
      <c r="S50" s="76"/>
      <c r="T50" s="77"/>
      <c r="U50" s="75"/>
      <c r="V50" s="76"/>
      <c r="W50" s="76"/>
      <c r="X50" s="76"/>
      <c r="Y50" s="77"/>
      <c r="Z50" s="75"/>
      <c r="AA50" s="76"/>
      <c r="AB50" s="76"/>
      <c r="AC50" s="76"/>
      <c r="AD50" s="139"/>
      <c r="AE50" s="75"/>
      <c r="AF50" s="76"/>
      <c r="AG50" s="76"/>
      <c r="AH50" s="76"/>
      <c r="AI50" s="77"/>
      <c r="AJ50" s="75"/>
      <c r="AK50" s="76"/>
      <c r="AL50" s="76"/>
      <c r="AM50" s="76"/>
      <c r="AN50" s="78"/>
    </row>
    <row r="51" spans="1:40" ht="12.75">
      <c r="A51" s="38" t="s">
        <v>264</v>
      </c>
      <c r="B51" s="51" t="s">
        <v>188</v>
      </c>
      <c r="C51" s="107" t="s">
        <v>79</v>
      </c>
      <c r="D51" s="135"/>
      <c r="E51" s="74">
        <f>10*(SUM(F51:I51,K51:N51,P51:S51,U51:X51,Z51:AC51,AE51:AH51,AJ51:AM51))</f>
        <v>30</v>
      </c>
      <c r="F51" s="75"/>
      <c r="G51" s="76"/>
      <c r="H51" s="76"/>
      <c r="I51" s="76"/>
      <c r="J51" s="78"/>
      <c r="K51" s="75">
        <v>1</v>
      </c>
      <c r="L51" s="76"/>
      <c r="M51" s="76">
        <v>2</v>
      </c>
      <c r="N51" s="76"/>
      <c r="O51" s="404">
        <v>4</v>
      </c>
      <c r="P51" s="75"/>
      <c r="Q51" s="76"/>
      <c r="R51" s="76"/>
      <c r="S51" s="76"/>
      <c r="T51" s="77"/>
      <c r="U51" s="75"/>
      <c r="V51" s="76"/>
      <c r="W51" s="76"/>
      <c r="X51" s="76"/>
      <c r="Y51" s="77"/>
      <c r="Z51" s="75"/>
      <c r="AA51" s="76"/>
      <c r="AB51" s="76"/>
      <c r="AC51" s="76"/>
      <c r="AD51" s="139"/>
      <c r="AE51" s="75"/>
      <c r="AF51" s="76"/>
      <c r="AG51" s="76"/>
      <c r="AH51" s="76"/>
      <c r="AI51" s="77"/>
      <c r="AJ51" s="75"/>
      <c r="AK51" s="76"/>
      <c r="AL51" s="76"/>
      <c r="AM51" s="76"/>
      <c r="AN51" s="78"/>
    </row>
    <row r="52" spans="1:40" ht="12.75">
      <c r="A52" s="38" t="s">
        <v>264</v>
      </c>
      <c r="B52" s="51" t="s">
        <v>189</v>
      </c>
      <c r="C52" s="107" t="s">
        <v>80</v>
      </c>
      <c r="D52" s="135"/>
      <c r="E52" s="74">
        <f>10*(SUM(F52:I52,K52:N52,P52:S52,U52:X52,Z52:AC52,AE52:AH52,AJ52:AM52))</f>
        <v>30</v>
      </c>
      <c r="F52" s="75"/>
      <c r="G52" s="76"/>
      <c r="H52" s="76"/>
      <c r="I52" s="76"/>
      <c r="J52" s="78"/>
      <c r="K52" s="75"/>
      <c r="L52" s="76"/>
      <c r="M52" s="76"/>
      <c r="N52" s="76"/>
      <c r="O52" s="133"/>
      <c r="P52" s="132">
        <v>1</v>
      </c>
      <c r="Q52" s="76"/>
      <c r="R52" s="76">
        <v>2</v>
      </c>
      <c r="S52" s="76"/>
      <c r="T52" s="77">
        <v>6</v>
      </c>
      <c r="U52" s="75"/>
      <c r="V52" s="76"/>
      <c r="W52" s="76"/>
      <c r="X52" s="76"/>
      <c r="Y52" s="77"/>
      <c r="Z52" s="75"/>
      <c r="AA52" s="76"/>
      <c r="AB52" s="76"/>
      <c r="AC52" s="76"/>
      <c r="AD52" s="139"/>
      <c r="AE52" s="75"/>
      <c r="AF52" s="76"/>
      <c r="AG52" s="76"/>
      <c r="AH52" s="76"/>
      <c r="AI52" s="77"/>
      <c r="AJ52" s="75"/>
      <c r="AK52" s="76"/>
      <c r="AL52" s="76"/>
      <c r="AM52" s="76"/>
      <c r="AN52" s="78"/>
    </row>
    <row r="53" spans="2:40" ht="9.75" customHeight="1">
      <c r="B53" s="110"/>
      <c r="C53" s="134" t="s">
        <v>81</v>
      </c>
      <c r="D53" s="135"/>
      <c r="E53" s="136"/>
      <c r="F53" s="75"/>
      <c r="G53" s="76"/>
      <c r="H53" s="76"/>
      <c r="I53" s="76"/>
      <c r="J53" s="78"/>
      <c r="K53" s="75"/>
      <c r="L53" s="76"/>
      <c r="M53" s="76"/>
      <c r="N53" s="76"/>
      <c r="O53" s="78"/>
      <c r="P53" s="75"/>
      <c r="Q53" s="76"/>
      <c r="R53" s="76"/>
      <c r="S53" s="76"/>
      <c r="T53" s="77"/>
      <c r="U53" s="75"/>
      <c r="V53" s="76"/>
      <c r="W53" s="76"/>
      <c r="X53" s="76"/>
      <c r="Y53" s="77"/>
      <c r="Z53" s="75"/>
      <c r="AA53" s="76"/>
      <c r="AB53" s="76"/>
      <c r="AC53" s="76"/>
      <c r="AD53" s="139"/>
      <c r="AE53" s="75"/>
      <c r="AF53" s="76"/>
      <c r="AG53" s="76"/>
      <c r="AH53" s="76"/>
      <c r="AI53" s="77"/>
      <c r="AJ53" s="75"/>
      <c r="AK53" s="76"/>
      <c r="AL53" s="76"/>
      <c r="AM53" s="76"/>
      <c r="AN53" s="78"/>
    </row>
    <row r="54" spans="1:40" ht="12.75">
      <c r="A54" s="38" t="s">
        <v>264</v>
      </c>
      <c r="B54" s="71" t="s">
        <v>190</v>
      </c>
      <c r="C54" s="107" t="s">
        <v>82</v>
      </c>
      <c r="D54" s="137"/>
      <c r="E54" s="74">
        <f>10*(SUM(F54:I54,K54:N54,P54:S54,U54:X54,Z54:AC54,AE54:AH54,AJ54:AM54))</f>
        <v>30</v>
      </c>
      <c r="F54" s="75"/>
      <c r="G54" s="76"/>
      <c r="H54" s="76"/>
      <c r="I54" s="76"/>
      <c r="J54" s="78"/>
      <c r="K54" s="75"/>
      <c r="L54" s="76"/>
      <c r="M54" s="76"/>
      <c r="N54" s="76"/>
      <c r="O54" s="78"/>
      <c r="P54" s="75"/>
      <c r="Q54" s="76"/>
      <c r="R54" s="76"/>
      <c r="S54" s="76"/>
      <c r="T54" s="77"/>
      <c r="U54" s="132">
        <v>1</v>
      </c>
      <c r="V54" s="76"/>
      <c r="W54" s="76">
        <v>2</v>
      </c>
      <c r="X54" s="76"/>
      <c r="Y54" s="77">
        <v>6</v>
      </c>
      <c r="Z54" s="79"/>
      <c r="AA54" s="138"/>
      <c r="AB54" s="138"/>
      <c r="AC54" s="76"/>
      <c r="AD54" s="77"/>
      <c r="AE54" s="79"/>
      <c r="AF54" s="138"/>
      <c r="AG54" s="138"/>
      <c r="AH54" s="76"/>
      <c r="AI54" s="77"/>
      <c r="AJ54" s="75"/>
      <c r="AK54" s="76"/>
      <c r="AL54" s="76"/>
      <c r="AM54" s="76"/>
      <c r="AN54" s="78"/>
    </row>
    <row r="55" spans="1:40" ht="25.5">
      <c r="A55" s="38" t="s">
        <v>264</v>
      </c>
      <c r="B55" s="71" t="s">
        <v>191</v>
      </c>
      <c r="C55" s="72" t="s">
        <v>83</v>
      </c>
      <c r="D55" s="137"/>
      <c r="E55" s="74">
        <f>10*(SUM(F55:I55,K55:N55,P55:S55,U55:X55,Z55:AC55,AE55:AH55,AJ55:AM55))</f>
        <v>30</v>
      </c>
      <c r="F55" s="75"/>
      <c r="G55" s="76"/>
      <c r="H55" s="76"/>
      <c r="I55" s="76"/>
      <c r="J55" s="78"/>
      <c r="K55" s="75"/>
      <c r="L55" s="76"/>
      <c r="M55" s="76"/>
      <c r="N55" s="76"/>
      <c r="O55" s="78"/>
      <c r="P55" s="75"/>
      <c r="Q55" s="76"/>
      <c r="R55" s="76"/>
      <c r="S55" s="76"/>
      <c r="T55" s="77"/>
      <c r="U55" s="75"/>
      <c r="V55" s="76"/>
      <c r="W55" s="76"/>
      <c r="X55" s="76"/>
      <c r="Y55" s="77"/>
      <c r="Z55" s="75"/>
      <c r="AA55" s="76">
        <v>1</v>
      </c>
      <c r="AB55" s="76">
        <v>2</v>
      </c>
      <c r="AC55" s="76"/>
      <c r="AD55" s="77">
        <v>4</v>
      </c>
      <c r="AE55" s="75"/>
      <c r="AF55" s="76"/>
      <c r="AG55" s="76"/>
      <c r="AH55" s="76"/>
      <c r="AI55" s="77"/>
      <c r="AJ55" s="75"/>
      <c r="AK55" s="76"/>
      <c r="AL55" s="76"/>
      <c r="AM55" s="76"/>
      <c r="AN55" s="78"/>
    </row>
    <row r="56" spans="1:40" ht="25.5">
      <c r="A56" s="38" t="s">
        <v>264</v>
      </c>
      <c r="B56" s="71" t="s">
        <v>192</v>
      </c>
      <c r="C56" s="72" t="s">
        <v>84</v>
      </c>
      <c r="D56" s="137"/>
      <c r="E56" s="74">
        <f>10*(SUM(F56:I56,K56:N56,P56:S56,U56:X56,Z56:AC56,AE56:AH56,AJ56:AM56))</f>
        <v>30</v>
      </c>
      <c r="F56" s="75"/>
      <c r="G56" s="76"/>
      <c r="H56" s="76"/>
      <c r="I56" s="76"/>
      <c r="J56" s="78"/>
      <c r="K56" s="75"/>
      <c r="L56" s="76"/>
      <c r="M56" s="76"/>
      <c r="N56" s="76"/>
      <c r="O56" s="78"/>
      <c r="P56" s="75"/>
      <c r="Q56" s="76"/>
      <c r="R56" s="76"/>
      <c r="S56" s="76"/>
      <c r="T56" s="77"/>
      <c r="U56" s="75"/>
      <c r="V56" s="76"/>
      <c r="W56" s="76"/>
      <c r="X56" s="76"/>
      <c r="Y56" s="77"/>
      <c r="Z56" s="75"/>
      <c r="AA56" s="76"/>
      <c r="AB56" s="76"/>
      <c r="AC56" s="76"/>
      <c r="AD56" s="77"/>
      <c r="AE56" s="75"/>
      <c r="AF56" s="76">
        <v>1</v>
      </c>
      <c r="AG56" s="76">
        <v>2</v>
      </c>
      <c r="AH56" s="76"/>
      <c r="AI56" s="77">
        <v>3</v>
      </c>
      <c r="AJ56" s="75"/>
      <c r="AK56" s="76"/>
      <c r="AL56" s="76"/>
      <c r="AM56" s="76"/>
      <c r="AN56" s="78"/>
    </row>
    <row r="57" spans="1:40" ht="25.5">
      <c r="A57" s="38" t="s">
        <v>265</v>
      </c>
      <c r="B57" s="71" t="s">
        <v>193</v>
      </c>
      <c r="C57" s="72" t="s">
        <v>153</v>
      </c>
      <c r="D57" s="53"/>
      <c r="E57" s="74">
        <f>10*(SUM(F57:I57,K57:N57,P57:S57,U57:X57,Z57:AC57,AE57:AH57,AJ57:AM57))</f>
        <v>30</v>
      </c>
      <c r="F57" s="75"/>
      <c r="G57" s="76"/>
      <c r="H57" s="76"/>
      <c r="I57" s="76"/>
      <c r="J57" s="78"/>
      <c r="K57" s="75"/>
      <c r="L57" s="76"/>
      <c r="M57" s="76"/>
      <c r="N57" s="76"/>
      <c r="O57" s="78"/>
      <c r="P57" s="75"/>
      <c r="Q57" s="76"/>
      <c r="R57" s="76"/>
      <c r="S57" s="76"/>
      <c r="T57" s="78"/>
      <c r="U57" s="75"/>
      <c r="V57" s="76"/>
      <c r="W57" s="76"/>
      <c r="X57" s="76"/>
      <c r="Y57" s="77"/>
      <c r="Z57" s="132">
        <v>1</v>
      </c>
      <c r="AA57" s="76"/>
      <c r="AB57" s="76">
        <v>2</v>
      </c>
      <c r="AC57" s="76"/>
      <c r="AD57" s="77">
        <v>4</v>
      </c>
      <c r="AE57" s="75"/>
      <c r="AF57" s="76"/>
      <c r="AG57" s="76"/>
      <c r="AH57" s="76"/>
      <c r="AI57" s="78"/>
      <c r="AJ57" s="75"/>
      <c r="AK57" s="76"/>
      <c r="AL57" s="76"/>
      <c r="AM57" s="76"/>
      <c r="AN57" s="77"/>
    </row>
    <row r="58" spans="2:40" ht="12.75">
      <c r="B58" s="110"/>
      <c r="C58" s="134" t="s">
        <v>85</v>
      </c>
      <c r="D58" s="135"/>
      <c r="E58" s="136"/>
      <c r="F58" s="75"/>
      <c r="G58" s="76"/>
      <c r="H58" s="76"/>
      <c r="I58" s="76"/>
      <c r="J58" s="78"/>
      <c r="K58" s="75"/>
      <c r="L58" s="76"/>
      <c r="M58" s="76"/>
      <c r="N58" s="76"/>
      <c r="O58" s="78"/>
      <c r="P58" s="75"/>
      <c r="Q58" s="76"/>
      <c r="R58" s="76"/>
      <c r="S58" s="76"/>
      <c r="T58" s="77"/>
      <c r="U58" s="75"/>
      <c r="V58" s="76"/>
      <c r="W58" s="76"/>
      <c r="X58" s="76"/>
      <c r="Y58" s="77"/>
      <c r="Z58" s="75"/>
      <c r="AA58" s="76"/>
      <c r="AB58" s="76"/>
      <c r="AC58" s="76"/>
      <c r="AD58" s="77"/>
      <c r="AE58" s="75"/>
      <c r="AF58" s="76"/>
      <c r="AG58" s="76"/>
      <c r="AH58" s="76"/>
      <c r="AI58" s="78"/>
      <c r="AJ58" s="75"/>
      <c r="AK58" s="76"/>
      <c r="AL58" s="76"/>
      <c r="AM58" s="76"/>
      <c r="AN58" s="78"/>
    </row>
    <row r="59" spans="1:40" ht="12.75">
      <c r="A59" s="38" t="s">
        <v>264</v>
      </c>
      <c r="B59" s="71" t="s">
        <v>285</v>
      </c>
      <c r="C59" s="107" t="s">
        <v>86</v>
      </c>
      <c r="D59" s="137"/>
      <c r="E59" s="74">
        <f>10*(SUM(F59:I59,K59:N59,P59:S59,U59:X59,Z59:AC59,AE59:AH59,AJ59:AM59))</f>
        <v>30</v>
      </c>
      <c r="F59" s="75"/>
      <c r="G59" s="76"/>
      <c r="H59" s="76"/>
      <c r="I59" s="76"/>
      <c r="J59" s="78"/>
      <c r="K59" s="75"/>
      <c r="L59" s="76"/>
      <c r="M59" s="76"/>
      <c r="N59" s="76"/>
      <c r="O59" s="78"/>
      <c r="P59" s="75"/>
      <c r="Q59" s="76"/>
      <c r="R59" s="76"/>
      <c r="S59" s="76"/>
      <c r="T59" s="77"/>
      <c r="U59" s="75">
        <v>1</v>
      </c>
      <c r="V59" s="76"/>
      <c r="W59" s="76">
        <v>2</v>
      </c>
      <c r="X59" s="76"/>
      <c r="Y59" s="77">
        <f>3+1</f>
        <v>4</v>
      </c>
      <c r="Z59" s="75"/>
      <c r="AA59" s="76"/>
      <c r="AB59" s="76"/>
      <c r="AC59" s="76"/>
      <c r="AD59" s="77"/>
      <c r="AE59" s="75"/>
      <c r="AF59" s="76"/>
      <c r="AG59" s="76"/>
      <c r="AH59" s="76"/>
      <c r="AI59" s="78"/>
      <c r="AJ59" s="75"/>
      <c r="AK59" s="76"/>
      <c r="AL59" s="76"/>
      <c r="AM59" s="76"/>
      <c r="AN59" s="78"/>
    </row>
    <row r="60" spans="2:40" ht="12.75">
      <c r="B60" s="110"/>
      <c r="C60" s="134" t="s">
        <v>87</v>
      </c>
      <c r="D60" s="135"/>
      <c r="E60" s="136"/>
      <c r="F60" s="75"/>
      <c r="G60" s="76"/>
      <c r="H60" s="76"/>
      <c r="I60" s="76"/>
      <c r="J60" s="78"/>
      <c r="K60" s="75"/>
      <c r="L60" s="76"/>
      <c r="M60" s="76"/>
      <c r="N60" s="76"/>
      <c r="O60" s="78"/>
      <c r="P60" s="75"/>
      <c r="Q60" s="76"/>
      <c r="R60" s="76"/>
      <c r="S60" s="76"/>
      <c r="T60" s="77"/>
      <c r="U60" s="75"/>
      <c r="V60" s="76"/>
      <c r="W60" s="76"/>
      <c r="X60" s="76"/>
      <c r="Y60" s="77"/>
      <c r="Z60" s="75"/>
      <c r="AA60" s="76"/>
      <c r="AB60" s="76"/>
      <c r="AC60" s="76"/>
      <c r="AD60" s="77"/>
      <c r="AE60" s="75"/>
      <c r="AF60" s="76"/>
      <c r="AG60" s="76"/>
      <c r="AH60" s="76"/>
      <c r="AI60" s="78"/>
      <c r="AJ60" s="75"/>
      <c r="AK60" s="76"/>
      <c r="AL60" s="76"/>
      <c r="AM60" s="76"/>
      <c r="AN60" s="78"/>
    </row>
    <row r="61" spans="1:40" ht="12.75">
      <c r="A61" s="38" t="s">
        <v>264</v>
      </c>
      <c r="B61" s="71" t="s">
        <v>194</v>
      </c>
      <c r="C61" s="107" t="s">
        <v>88</v>
      </c>
      <c r="D61" s="53"/>
      <c r="E61" s="74">
        <f>10*(SUM(F61:I61,K61:N61,P61:S61,U61:X61,Z61:AC61,AE61:AH61,AJ61:AM61))</f>
        <v>30</v>
      </c>
      <c r="F61" s="75"/>
      <c r="G61" s="76"/>
      <c r="H61" s="76"/>
      <c r="I61" s="76"/>
      <c r="J61" s="133"/>
      <c r="K61" s="75"/>
      <c r="L61" s="76"/>
      <c r="M61" s="76"/>
      <c r="N61" s="76"/>
      <c r="O61" s="133"/>
      <c r="P61" s="75"/>
      <c r="Q61" s="76"/>
      <c r="R61" s="76"/>
      <c r="S61" s="76"/>
      <c r="T61" s="133"/>
      <c r="U61" s="75">
        <v>1</v>
      </c>
      <c r="V61" s="76"/>
      <c r="W61" s="76">
        <v>2</v>
      </c>
      <c r="X61" s="76"/>
      <c r="Y61" s="133">
        <v>6</v>
      </c>
      <c r="Z61" s="75"/>
      <c r="AA61" s="76"/>
      <c r="AB61" s="76"/>
      <c r="AC61" s="76"/>
      <c r="AD61" s="78"/>
      <c r="AE61" s="75"/>
      <c r="AF61" s="76"/>
      <c r="AG61" s="76"/>
      <c r="AH61" s="76"/>
      <c r="AI61" s="78"/>
      <c r="AJ61" s="75"/>
      <c r="AK61" s="76"/>
      <c r="AL61" s="76"/>
      <c r="AM61" s="76"/>
      <c r="AN61" s="78"/>
    </row>
    <row r="62" spans="2:40" ht="12.75">
      <c r="B62" s="71"/>
      <c r="C62" s="134" t="s">
        <v>89</v>
      </c>
      <c r="D62" s="141"/>
      <c r="E62" s="74"/>
      <c r="F62" s="75"/>
      <c r="G62" s="76"/>
      <c r="H62" s="76"/>
      <c r="I62" s="76"/>
      <c r="J62" s="78"/>
      <c r="K62" s="75"/>
      <c r="L62" s="76"/>
      <c r="M62" s="76"/>
      <c r="N62" s="76"/>
      <c r="O62" s="78"/>
      <c r="P62" s="75"/>
      <c r="Q62" s="76"/>
      <c r="R62" s="76"/>
      <c r="S62" s="76"/>
      <c r="T62" s="77"/>
      <c r="U62" s="75"/>
      <c r="V62" s="76"/>
      <c r="W62" s="76"/>
      <c r="X62" s="76"/>
      <c r="Y62" s="77"/>
      <c r="Z62" s="75"/>
      <c r="AA62" s="76"/>
      <c r="AB62" s="76"/>
      <c r="AC62" s="76"/>
      <c r="AD62" s="77"/>
      <c r="AE62" s="75"/>
      <c r="AF62" s="76"/>
      <c r="AG62" s="76"/>
      <c r="AH62" s="76"/>
      <c r="AI62" s="78"/>
      <c r="AJ62" s="75"/>
      <c r="AK62" s="76"/>
      <c r="AL62" s="76"/>
      <c r="AM62" s="76"/>
      <c r="AN62" s="78"/>
    </row>
    <row r="63" spans="1:40" ht="12.75">
      <c r="A63" s="38" t="s">
        <v>264</v>
      </c>
      <c r="B63" s="71" t="s">
        <v>195</v>
      </c>
      <c r="C63" s="107" t="s">
        <v>90</v>
      </c>
      <c r="D63" s="141"/>
      <c r="E63" s="74">
        <f>10*(SUM(F63:I63,K63:N63,P63:S63,U63:X63,Z63:AC63,AE63:AH63,AJ63:AM63))</f>
        <v>30</v>
      </c>
      <c r="F63" s="75"/>
      <c r="G63" s="76"/>
      <c r="H63" s="76"/>
      <c r="I63" s="76"/>
      <c r="J63" s="78"/>
      <c r="K63" s="75"/>
      <c r="L63" s="76"/>
      <c r="M63" s="76"/>
      <c r="N63" s="76"/>
      <c r="O63" s="78"/>
      <c r="P63" s="75">
        <v>1</v>
      </c>
      <c r="Q63" s="76"/>
      <c r="R63" s="76">
        <v>2</v>
      </c>
      <c r="S63" s="76"/>
      <c r="T63" s="77">
        <v>4</v>
      </c>
      <c r="U63" s="75"/>
      <c r="V63" s="76"/>
      <c r="W63" s="76"/>
      <c r="X63" s="76"/>
      <c r="Y63" s="77"/>
      <c r="Z63" s="75"/>
      <c r="AA63" s="76"/>
      <c r="AB63" s="76"/>
      <c r="AC63" s="76"/>
      <c r="AD63" s="77"/>
      <c r="AE63" s="75"/>
      <c r="AF63" s="76"/>
      <c r="AG63" s="76"/>
      <c r="AH63" s="76"/>
      <c r="AI63" s="78"/>
      <c r="AJ63" s="75"/>
      <c r="AK63" s="76"/>
      <c r="AL63" s="76"/>
      <c r="AM63" s="76"/>
      <c r="AN63" s="78"/>
    </row>
    <row r="64" spans="1:40" ht="12.75">
      <c r="A64" s="38" t="s">
        <v>264</v>
      </c>
      <c r="B64" s="71" t="s">
        <v>196</v>
      </c>
      <c r="C64" s="107" t="s">
        <v>91</v>
      </c>
      <c r="D64" s="141"/>
      <c r="E64" s="74">
        <f>10*(SUM(F64:I64,K64:N64,P64:S64,U64:X64,Z64:AC64,AE64:AH64,AJ64:AM64))</f>
        <v>40</v>
      </c>
      <c r="F64" s="75"/>
      <c r="G64" s="76"/>
      <c r="H64" s="76"/>
      <c r="I64" s="76"/>
      <c r="J64" s="78"/>
      <c r="K64" s="75"/>
      <c r="L64" s="76"/>
      <c r="M64" s="76"/>
      <c r="N64" s="76"/>
      <c r="O64" s="78"/>
      <c r="P64" s="75"/>
      <c r="Q64" s="76"/>
      <c r="R64" s="76"/>
      <c r="S64" s="76"/>
      <c r="T64" s="77"/>
      <c r="U64" s="132">
        <v>2</v>
      </c>
      <c r="V64" s="76"/>
      <c r="W64" s="76">
        <v>2</v>
      </c>
      <c r="X64" s="76"/>
      <c r="Y64" s="77">
        <v>5</v>
      </c>
      <c r="Z64" s="75"/>
      <c r="AA64" s="76"/>
      <c r="AB64" s="76"/>
      <c r="AC64" s="76"/>
      <c r="AD64" s="77"/>
      <c r="AE64" s="75"/>
      <c r="AF64" s="76"/>
      <c r="AG64" s="76"/>
      <c r="AH64" s="76"/>
      <c r="AI64" s="78"/>
      <c r="AJ64" s="75"/>
      <c r="AK64" s="76"/>
      <c r="AL64" s="76"/>
      <c r="AM64" s="76"/>
      <c r="AN64" s="78"/>
    </row>
    <row r="65" spans="2:40" ht="12.75">
      <c r="B65" s="110"/>
      <c r="C65" s="134" t="s">
        <v>92</v>
      </c>
      <c r="D65" s="141"/>
      <c r="E65" s="136"/>
      <c r="F65" s="75"/>
      <c r="G65" s="76"/>
      <c r="H65" s="76"/>
      <c r="I65" s="76"/>
      <c r="J65" s="78"/>
      <c r="K65" s="75"/>
      <c r="L65" s="76"/>
      <c r="M65" s="76"/>
      <c r="N65" s="76"/>
      <c r="O65" s="78"/>
      <c r="P65" s="75"/>
      <c r="Q65" s="76"/>
      <c r="R65" s="76"/>
      <c r="S65" s="76"/>
      <c r="T65" s="139"/>
      <c r="U65" s="75"/>
      <c r="V65" s="76"/>
      <c r="W65" s="76"/>
      <c r="X65" s="76"/>
      <c r="Y65" s="77"/>
      <c r="Z65" s="75"/>
      <c r="AA65" s="76"/>
      <c r="AB65" s="76"/>
      <c r="AC65" s="76"/>
      <c r="AD65" s="77"/>
      <c r="AE65" s="75"/>
      <c r="AF65" s="76"/>
      <c r="AG65" s="76"/>
      <c r="AH65" s="76"/>
      <c r="AI65" s="78"/>
      <c r="AJ65" s="75"/>
      <c r="AK65" s="76"/>
      <c r="AL65" s="76"/>
      <c r="AM65" s="76"/>
      <c r="AN65" s="78"/>
    </row>
    <row r="66" spans="1:40" ht="25.5">
      <c r="A66" s="22" t="s">
        <v>264</v>
      </c>
      <c r="B66" s="71" t="s">
        <v>197</v>
      </c>
      <c r="C66" s="72" t="s">
        <v>133</v>
      </c>
      <c r="D66" s="53"/>
      <c r="E66" s="74">
        <f>10*(SUM(F66:I66,K66:N66,P66:S66,U66:X66,Z66:AC66,AE66:AH66,AJ66:AM66))</f>
        <v>40</v>
      </c>
      <c r="F66" s="75"/>
      <c r="G66" s="76"/>
      <c r="H66" s="76"/>
      <c r="I66" s="76"/>
      <c r="J66" s="78"/>
      <c r="K66" s="75"/>
      <c r="L66" s="76"/>
      <c r="M66" s="76"/>
      <c r="N66" s="76"/>
      <c r="O66" s="78"/>
      <c r="P66" s="75"/>
      <c r="Q66" s="76"/>
      <c r="R66" s="76"/>
      <c r="S66" s="76"/>
      <c r="T66" s="78"/>
      <c r="U66" s="75"/>
      <c r="V66" s="76"/>
      <c r="W66" s="76"/>
      <c r="X66" s="76"/>
      <c r="Y66" s="77"/>
      <c r="Z66" s="75"/>
      <c r="AA66" s="76"/>
      <c r="AB66" s="76"/>
      <c r="AC66" s="76"/>
      <c r="AD66" s="77"/>
      <c r="AE66" s="75"/>
      <c r="AF66" s="76"/>
      <c r="AG66" s="76"/>
      <c r="AH66" s="76">
        <v>4</v>
      </c>
      <c r="AI66" s="407">
        <v>4</v>
      </c>
      <c r="AJ66" s="75"/>
      <c r="AK66" s="76"/>
      <c r="AL66" s="76"/>
      <c r="AM66" s="76"/>
      <c r="AN66" s="78"/>
    </row>
    <row r="67" spans="1:40" ht="12.75">
      <c r="A67" s="22" t="s">
        <v>264</v>
      </c>
      <c r="B67" s="71" t="s">
        <v>198</v>
      </c>
      <c r="C67" s="408" t="s">
        <v>92</v>
      </c>
      <c r="D67" s="141"/>
      <c r="E67" s="74">
        <f>10*(SUM(F67:I67,K67:N67,P67:S67,U67:X67,Z67:AC67,AE67:AH67,AJ67:AM67))</f>
        <v>20</v>
      </c>
      <c r="F67" s="75"/>
      <c r="G67" s="76"/>
      <c r="H67" s="76"/>
      <c r="I67" s="76"/>
      <c r="J67" s="78"/>
      <c r="K67" s="75"/>
      <c r="L67" s="76"/>
      <c r="M67" s="76"/>
      <c r="N67" s="76"/>
      <c r="O67" s="78"/>
      <c r="P67" s="75"/>
      <c r="Q67" s="76"/>
      <c r="R67" s="76"/>
      <c r="S67" s="76"/>
      <c r="T67" s="139"/>
      <c r="U67" s="75"/>
      <c r="V67" s="76"/>
      <c r="W67" s="76"/>
      <c r="X67" s="76"/>
      <c r="Y67" s="77"/>
      <c r="Z67" s="75">
        <v>1</v>
      </c>
      <c r="AA67" s="76"/>
      <c r="AB67" s="409">
        <v>1</v>
      </c>
      <c r="AC67" s="409"/>
      <c r="AD67" s="410">
        <v>3</v>
      </c>
      <c r="AE67" s="75"/>
      <c r="AF67" s="76"/>
      <c r="AG67" s="76"/>
      <c r="AH67" s="76"/>
      <c r="AI67" s="78"/>
      <c r="AJ67" s="75"/>
      <c r="AK67" s="76"/>
      <c r="AL67" s="76"/>
      <c r="AM67" s="76"/>
      <c r="AN67" s="78"/>
    </row>
    <row r="68" spans="2:40" ht="12.75">
      <c r="B68" s="110"/>
      <c r="C68" s="134" t="s">
        <v>93</v>
      </c>
      <c r="D68" s="53"/>
      <c r="E68" s="74"/>
      <c r="F68" s="75"/>
      <c r="G68" s="76"/>
      <c r="H68" s="76"/>
      <c r="I68" s="76"/>
      <c r="J68" s="78"/>
      <c r="K68" s="75"/>
      <c r="L68" s="76"/>
      <c r="M68" s="76"/>
      <c r="N68" s="76"/>
      <c r="O68" s="78"/>
      <c r="P68" s="75"/>
      <c r="Q68" s="76"/>
      <c r="R68" s="76"/>
      <c r="S68" s="76"/>
      <c r="T68" s="78"/>
      <c r="U68" s="75"/>
      <c r="V68" s="76"/>
      <c r="W68" s="76"/>
      <c r="X68" s="76"/>
      <c r="Y68" s="77"/>
      <c r="Z68" s="75"/>
      <c r="AA68" s="76"/>
      <c r="AB68" s="76"/>
      <c r="AC68" s="76"/>
      <c r="AD68" s="77"/>
      <c r="AE68" s="75"/>
      <c r="AF68" s="76"/>
      <c r="AG68" s="76"/>
      <c r="AH68" s="76"/>
      <c r="AI68" s="77"/>
      <c r="AJ68" s="75"/>
      <c r="AK68" s="76"/>
      <c r="AL68" s="76"/>
      <c r="AM68" s="76"/>
      <c r="AN68" s="78"/>
    </row>
    <row r="69" spans="1:40" ht="12.75">
      <c r="A69" s="38" t="s">
        <v>61</v>
      </c>
      <c r="B69" s="71" t="s">
        <v>199</v>
      </c>
      <c r="C69" s="107" t="s">
        <v>94</v>
      </c>
      <c r="D69" s="53"/>
      <c r="E69" s="74">
        <f>10*(SUM(F69:I69,K69:N69,P69:S69,U69:X69,Z69:AC69,AE69:AH69,AJ69:AM69))</f>
        <v>30</v>
      </c>
      <c r="F69" s="75"/>
      <c r="G69" s="76"/>
      <c r="H69" s="76"/>
      <c r="I69" s="76"/>
      <c r="J69" s="78"/>
      <c r="K69" s="75"/>
      <c r="L69" s="76"/>
      <c r="M69" s="76"/>
      <c r="N69" s="76"/>
      <c r="O69" s="78"/>
      <c r="P69" s="75"/>
      <c r="Q69" s="76"/>
      <c r="R69" s="76"/>
      <c r="S69" s="76"/>
      <c r="T69" s="78"/>
      <c r="U69" s="75"/>
      <c r="V69" s="76"/>
      <c r="W69" s="76"/>
      <c r="X69" s="76"/>
      <c r="Y69" s="77"/>
      <c r="Z69" s="75">
        <v>1</v>
      </c>
      <c r="AA69" s="76"/>
      <c r="AB69" s="76">
        <v>2</v>
      </c>
      <c r="AC69" s="76"/>
      <c r="AD69" s="407">
        <v>2</v>
      </c>
      <c r="AE69" s="75"/>
      <c r="AF69" s="76"/>
      <c r="AG69" s="76"/>
      <c r="AH69" s="76"/>
      <c r="AI69" s="77"/>
      <c r="AJ69" s="75"/>
      <c r="AK69" s="76"/>
      <c r="AL69" s="76"/>
      <c r="AM69" s="76"/>
      <c r="AN69" s="78"/>
    </row>
    <row r="70" spans="2:40" ht="13.5" customHeight="1">
      <c r="B70" s="110"/>
      <c r="C70" s="111" t="s">
        <v>95</v>
      </c>
      <c r="D70" s="141"/>
      <c r="E70" s="136"/>
      <c r="F70" s="75"/>
      <c r="G70" s="76"/>
      <c r="H70" s="76"/>
      <c r="I70" s="76"/>
      <c r="J70" s="78"/>
      <c r="K70" s="75"/>
      <c r="L70" s="76"/>
      <c r="M70" s="76"/>
      <c r="N70" s="76"/>
      <c r="O70" s="78"/>
      <c r="P70" s="75"/>
      <c r="Q70" s="76"/>
      <c r="R70" s="76"/>
      <c r="S70" s="76"/>
      <c r="T70" s="78"/>
      <c r="U70" s="75"/>
      <c r="V70" s="76"/>
      <c r="W70" s="76"/>
      <c r="X70" s="76"/>
      <c r="Y70" s="77"/>
      <c r="Z70" s="75"/>
      <c r="AA70" s="76"/>
      <c r="AB70" s="76"/>
      <c r="AC70" s="76"/>
      <c r="AD70" s="133"/>
      <c r="AE70" s="75"/>
      <c r="AF70" s="76"/>
      <c r="AG70" s="76"/>
      <c r="AH70" s="76"/>
      <c r="AI70" s="78"/>
      <c r="AJ70" s="75"/>
      <c r="AK70" s="76"/>
      <c r="AL70" s="76"/>
      <c r="AM70" s="76"/>
      <c r="AN70" s="78"/>
    </row>
    <row r="71" spans="1:40" ht="13.5" customHeight="1">
      <c r="A71" s="22" t="s">
        <v>264</v>
      </c>
      <c r="B71" s="71" t="s">
        <v>200</v>
      </c>
      <c r="C71" s="408" t="s">
        <v>152</v>
      </c>
      <c r="D71" s="141"/>
      <c r="E71" s="74">
        <f>10*(SUM(F71:I71,K71:N71,P71:S71,U71:X71,Z71:AC71,AE71:AH71,AJ71:AM71))</f>
        <v>10</v>
      </c>
      <c r="F71" s="75"/>
      <c r="G71" s="76"/>
      <c r="H71" s="76"/>
      <c r="I71" s="76"/>
      <c r="J71" s="78"/>
      <c r="K71" s="75"/>
      <c r="L71" s="76"/>
      <c r="M71" s="76"/>
      <c r="N71" s="76"/>
      <c r="O71" s="78"/>
      <c r="P71" s="75"/>
      <c r="Q71" s="76"/>
      <c r="R71" s="76"/>
      <c r="S71" s="76"/>
      <c r="T71" s="139"/>
      <c r="U71" s="75"/>
      <c r="V71" s="76"/>
      <c r="W71" s="76"/>
      <c r="X71" s="76"/>
      <c r="Y71" s="77"/>
      <c r="Z71" s="75"/>
      <c r="AA71" s="76"/>
      <c r="AB71" s="76"/>
      <c r="AC71" s="76"/>
      <c r="AD71" s="77"/>
      <c r="AE71" s="75">
        <v>1</v>
      </c>
      <c r="AF71" s="76"/>
      <c r="AG71" s="76"/>
      <c r="AH71" s="76"/>
      <c r="AI71" s="410">
        <v>1</v>
      </c>
      <c r="AJ71" s="213"/>
      <c r="AK71" s="214"/>
      <c r="AL71" s="214"/>
      <c r="AM71" s="214"/>
      <c r="AN71" s="216"/>
    </row>
    <row r="72" spans="1:40" ht="13.5" thickBot="1">
      <c r="A72" s="38" t="s">
        <v>53</v>
      </c>
      <c r="B72" s="379" t="s">
        <v>201</v>
      </c>
      <c r="C72" s="113" t="s">
        <v>96</v>
      </c>
      <c r="D72" s="114"/>
      <c r="E72" s="354">
        <f>10*(SUM(F72:I72,K72:N72,P72:S72,U72:X72,Z72:AC72,AE72:AH72,AJ72:AM72))</f>
        <v>10</v>
      </c>
      <c r="F72" s="142"/>
      <c r="G72" s="143"/>
      <c r="H72" s="143"/>
      <c r="I72" s="143"/>
      <c r="J72" s="144"/>
      <c r="K72" s="142"/>
      <c r="L72" s="143"/>
      <c r="M72" s="143"/>
      <c r="N72" s="143"/>
      <c r="O72" s="144"/>
      <c r="P72" s="142">
        <v>1</v>
      </c>
      <c r="Q72" s="143"/>
      <c r="R72" s="143"/>
      <c r="S72" s="143"/>
      <c r="T72" s="411">
        <v>1</v>
      </c>
      <c r="U72" s="142"/>
      <c r="V72" s="143"/>
      <c r="W72" s="143"/>
      <c r="X72" s="143"/>
      <c r="Y72" s="144"/>
      <c r="Z72" s="142"/>
      <c r="AA72" s="143"/>
      <c r="AB72" s="143"/>
      <c r="AC72" s="143"/>
      <c r="AD72" s="145"/>
      <c r="AE72" s="142"/>
      <c r="AF72" s="143"/>
      <c r="AG72" s="143"/>
      <c r="AH72" s="143"/>
      <c r="AI72" s="144"/>
      <c r="AJ72" s="142"/>
      <c r="AK72" s="143"/>
      <c r="AL72" s="143"/>
      <c r="AM72" s="143"/>
      <c r="AN72" s="145"/>
    </row>
    <row r="73" spans="2:40" ht="12.75">
      <c r="B73" s="30"/>
      <c r="C73" s="88" t="s">
        <v>137</v>
      </c>
      <c r="D73" s="89">
        <f>J73+O73+T73+Y73+AD73+AI73+AN73</f>
        <v>92</v>
      </c>
      <c r="E73" s="90">
        <f>SUM(E39:E72)</f>
        <v>650</v>
      </c>
      <c r="F73" s="89">
        <f aca="true" t="shared" si="4" ref="F73:AN73">SUM(F38:F72)</f>
        <v>3</v>
      </c>
      <c r="G73" s="89">
        <f t="shared" si="4"/>
        <v>0</v>
      </c>
      <c r="H73" s="89">
        <f t="shared" si="4"/>
        <v>6</v>
      </c>
      <c r="I73" s="89">
        <f t="shared" si="4"/>
        <v>0</v>
      </c>
      <c r="J73" s="89">
        <f t="shared" si="4"/>
        <v>14</v>
      </c>
      <c r="K73" s="89">
        <f t="shared" si="4"/>
        <v>3</v>
      </c>
      <c r="L73" s="89">
        <f t="shared" si="4"/>
        <v>0</v>
      </c>
      <c r="M73" s="89">
        <f t="shared" si="4"/>
        <v>5</v>
      </c>
      <c r="N73" s="89">
        <f t="shared" si="4"/>
        <v>0</v>
      </c>
      <c r="O73" s="89">
        <f t="shared" si="4"/>
        <v>13</v>
      </c>
      <c r="P73" s="89">
        <f t="shared" si="4"/>
        <v>5</v>
      </c>
      <c r="Q73" s="89">
        <f t="shared" si="4"/>
        <v>0</v>
      </c>
      <c r="R73" s="89">
        <f t="shared" si="4"/>
        <v>6</v>
      </c>
      <c r="S73" s="89">
        <f t="shared" si="4"/>
        <v>0</v>
      </c>
      <c r="T73" s="89">
        <f t="shared" si="4"/>
        <v>17</v>
      </c>
      <c r="U73" s="89">
        <f t="shared" si="4"/>
        <v>6</v>
      </c>
      <c r="V73" s="89">
        <f t="shared" si="4"/>
        <v>0</v>
      </c>
      <c r="W73" s="146">
        <f t="shared" si="4"/>
        <v>10</v>
      </c>
      <c r="X73" s="89">
        <f t="shared" si="4"/>
        <v>0</v>
      </c>
      <c r="Y73" s="89">
        <f t="shared" si="4"/>
        <v>24</v>
      </c>
      <c r="Z73" s="89">
        <f t="shared" si="4"/>
        <v>4</v>
      </c>
      <c r="AA73" s="89">
        <f t="shared" si="4"/>
        <v>1</v>
      </c>
      <c r="AB73" s="89">
        <f t="shared" si="4"/>
        <v>8</v>
      </c>
      <c r="AC73" s="89">
        <f t="shared" si="4"/>
        <v>0</v>
      </c>
      <c r="AD73" s="89">
        <f t="shared" si="4"/>
        <v>16</v>
      </c>
      <c r="AE73" s="89">
        <f t="shared" si="4"/>
        <v>1</v>
      </c>
      <c r="AF73" s="89">
        <f t="shared" si="4"/>
        <v>1</v>
      </c>
      <c r="AG73" s="89">
        <f t="shared" si="4"/>
        <v>2</v>
      </c>
      <c r="AH73" s="89">
        <f t="shared" si="4"/>
        <v>4</v>
      </c>
      <c r="AI73" s="89">
        <f t="shared" si="4"/>
        <v>8</v>
      </c>
      <c r="AJ73" s="89">
        <f t="shared" si="4"/>
        <v>0</v>
      </c>
      <c r="AK73" s="89">
        <f t="shared" si="4"/>
        <v>0</v>
      </c>
      <c r="AL73" s="89">
        <f t="shared" si="4"/>
        <v>0</v>
      </c>
      <c r="AM73" s="89">
        <f t="shared" si="4"/>
        <v>0</v>
      </c>
      <c r="AN73" s="89">
        <f t="shared" si="4"/>
        <v>0</v>
      </c>
    </row>
    <row r="74" spans="1:40" s="30" customFormat="1" ht="12.75">
      <c r="A74" s="26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148" customFormat="1" ht="15.75" customHeight="1">
      <c r="A75" s="147"/>
      <c r="B75" s="492" t="s">
        <v>278</v>
      </c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</row>
    <row r="76" spans="1:40" s="30" customFormat="1" ht="7.5" customHeight="1" thickBot="1">
      <c r="A76" s="26"/>
      <c r="D76" s="26"/>
      <c r="E76" s="383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</row>
    <row r="77" spans="1:40" ht="12.75">
      <c r="A77" s="38" t="s">
        <v>264</v>
      </c>
      <c r="B77" s="366" t="s">
        <v>202</v>
      </c>
      <c r="C77" s="150" t="s">
        <v>135</v>
      </c>
      <c r="D77" s="151"/>
      <c r="E77" s="324">
        <f aca="true" t="shared" si="5" ref="E77:E89">10*(SUM(F77:I77,K77:N77,P77:S77,U77:X77,Z77:AC77,AE77:AH77,AJ77:AM77))</f>
        <v>20</v>
      </c>
      <c r="F77" s="43"/>
      <c r="G77" s="44"/>
      <c r="H77" s="44"/>
      <c r="I77" s="44"/>
      <c r="J77" s="50"/>
      <c r="K77" s="43"/>
      <c r="L77" s="44"/>
      <c r="M77" s="44"/>
      <c r="N77" s="44"/>
      <c r="O77" s="50"/>
      <c r="P77" s="43"/>
      <c r="Q77" s="44"/>
      <c r="R77" s="44"/>
      <c r="S77" s="44"/>
      <c r="T77" s="50"/>
      <c r="U77" s="43"/>
      <c r="V77" s="44"/>
      <c r="W77" s="44"/>
      <c r="X77" s="44"/>
      <c r="Y77" s="50"/>
      <c r="Z77" s="152"/>
      <c r="AA77" s="153"/>
      <c r="AB77" s="153"/>
      <c r="AC77" s="153"/>
      <c r="AD77" s="154"/>
      <c r="AE77" s="155">
        <v>1</v>
      </c>
      <c r="AF77" s="153"/>
      <c r="AG77" s="413">
        <v>1</v>
      </c>
      <c r="AH77" s="153"/>
      <c r="AI77" s="156">
        <v>4</v>
      </c>
      <c r="AJ77" s="152"/>
      <c r="AK77" s="153"/>
      <c r="AL77" s="153"/>
      <c r="AM77" s="153"/>
      <c r="AN77" s="157"/>
    </row>
    <row r="78" spans="1:40" s="293" customFormat="1" ht="12.75">
      <c r="A78" s="38" t="s">
        <v>264</v>
      </c>
      <c r="B78" s="377" t="s">
        <v>203</v>
      </c>
      <c r="C78" s="405" t="s">
        <v>149</v>
      </c>
      <c r="D78" s="73"/>
      <c r="E78" s="74">
        <f t="shared" si="5"/>
        <v>20</v>
      </c>
      <c r="F78" s="291"/>
      <c r="G78" s="292"/>
      <c r="H78" s="292"/>
      <c r="I78" s="292"/>
      <c r="J78" s="133"/>
      <c r="K78" s="291"/>
      <c r="L78" s="292"/>
      <c r="M78" s="292"/>
      <c r="N78" s="292"/>
      <c r="O78" s="133"/>
      <c r="P78" s="291"/>
      <c r="Q78" s="292"/>
      <c r="R78" s="292"/>
      <c r="S78" s="292"/>
      <c r="T78" s="133"/>
      <c r="U78" s="291"/>
      <c r="V78" s="292"/>
      <c r="W78" s="292"/>
      <c r="X78" s="292"/>
      <c r="Y78" s="133"/>
      <c r="Z78" s="71"/>
      <c r="AA78" s="73"/>
      <c r="AB78" s="73"/>
      <c r="AC78" s="73"/>
      <c r="AD78" s="230"/>
      <c r="AE78" s="396">
        <v>1</v>
      </c>
      <c r="AF78" s="73"/>
      <c r="AG78" s="73">
        <v>1</v>
      </c>
      <c r="AH78" s="73"/>
      <c r="AI78" s="204">
        <v>3</v>
      </c>
      <c r="AJ78" s="71"/>
      <c r="AK78" s="73"/>
      <c r="AL78" s="73"/>
      <c r="AM78" s="73"/>
      <c r="AN78" s="412"/>
    </row>
    <row r="79" spans="1:40" ht="12.75">
      <c r="A79" s="38" t="s">
        <v>264</v>
      </c>
      <c r="B79" s="376" t="s">
        <v>204</v>
      </c>
      <c r="C79" s="52" t="s">
        <v>97</v>
      </c>
      <c r="D79" s="73"/>
      <c r="E79" s="74">
        <f t="shared" si="5"/>
        <v>20</v>
      </c>
      <c r="F79" s="65"/>
      <c r="G79" s="66"/>
      <c r="H79" s="66"/>
      <c r="I79" s="66"/>
      <c r="J79" s="69"/>
      <c r="K79" s="65"/>
      <c r="L79" s="66"/>
      <c r="M79" s="66"/>
      <c r="N79" s="66"/>
      <c r="O79" s="69"/>
      <c r="P79" s="65"/>
      <c r="Q79" s="66"/>
      <c r="R79" s="66"/>
      <c r="S79" s="66"/>
      <c r="T79" s="69"/>
      <c r="U79" s="65"/>
      <c r="V79" s="66"/>
      <c r="W79" s="66"/>
      <c r="X79" s="66"/>
      <c r="Y79" s="69"/>
      <c r="Z79" s="158">
        <v>1</v>
      </c>
      <c r="AA79" s="141"/>
      <c r="AB79" s="141">
        <v>1</v>
      </c>
      <c r="AC79" s="141"/>
      <c r="AD79" s="159">
        <v>5</v>
      </c>
      <c r="AE79" s="70"/>
      <c r="AF79" s="141"/>
      <c r="AG79" s="141"/>
      <c r="AH79" s="141"/>
      <c r="AI79" s="160"/>
      <c r="AJ79" s="70"/>
      <c r="AK79" s="141"/>
      <c r="AL79" s="141"/>
      <c r="AM79" s="141"/>
      <c r="AN79" s="161"/>
    </row>
    <row r="80" spans="1:40" ht="12.75">
      <c r="A80" s="38" t="s">
        <v>264</v>
      </c>
      <c r="B80" s="377" t="s">
        <v>205</v>
      </c>
      <c r="C80" s="414" t="s">
        <v>148</v>
      </c>
      <c r="D80" s="73"/>
      <c r="E80" s="74">
        <f t="shared" si="5"/>
        <v>10</v>
      </c>
      <c r="F80" s="65"/>
      <c r="G80" s="66"/>
      <c r="H80" s="66"/>
      <c r="I80" s="66"/>
      <c r="J80" s="69"/>
      <c r="K80" s="65"/>
      <c r="L80" s="66"/>
      <c r="M80" s="66"/>
      <c r="N80" s="66"/>
      <c r="O80" s="69"/>
      <c r="P80" s="65"/>
      <c r="Q80" s="66"/>
      <c r="R80" s="66"/>
      <c r="S80" s="66"/>
      <c r="T80" s="69"/>
      <c r="U80" s="65"/>
      <c r="V80" s="66"/>
      <c r="W80" s="66"/>
      <c r="X80" s="66"/>
      <c r="Y80" s="69"/>
      <c r="Z80" s="70"/>
      <c r="AA80" s="141"/>
      <c r="AB80" s="141"/>
      <c r="AC80" s="141"/>
      <c r="AD80" s="159"/>
      <c r="AE80" s="70">
        <v>1</v>
      </c>
      <c r="AF80" s="141"/>
      <c r="AG80" s="141"/>
      <c r="AH80" s="141"/>
      <c r="AI80" s="160">
        <v>1</v>
      </c>
      <c r="AJ80" s="70"/>
      <c r="AK80" s="141"/>
      <c r="AL80" s="141"/>
      <c r="AM80" s="141"/>
      <c r="AN80" s="161"/>
    </row>
    <row r="81" spans="1:40" ht="25.5">
      <c r="A81" s="38" t="s">
        <v>264</v>
      </c>
      <c r="B81" s="376" t="s">
        <v>206</v>
      </c>
      <c r="C81" s="167" t="s">
        <v>134</v>
      </c>
      <c r="D81" s="168"/>
      <c r="E81" s="74">
        <f t="shared" si="5"/>
        <v>20</v>
      </c>
      <c r="F81" s="65"/>
      <c r="G81" s="66"/>
      <c r="H81" s="66"/>
      <c r="I81" s="66"/>
      <c r="J81" s="69"/>
      <c r="K81" s="65"/>
      <c r="L81" s="66"/>
      <c r="M81" s="66"/>
      <c r="N81" s="66"/>
      <c r="O81" s="69"/>
      <c r="P81" s="65"/>
      <c r="Q81" s="66"/>
      <c r="R81" s="66"/>
      <c r="S81" s="66"/>
      <c r="T81" s="69"/>
      <c r="U81" s="65"/>
      <c r="V81" s="66"/>
      <c r="W81" s="66"/>
      <c r="X81" s="66"/>
      <c r="Y81" s="69"/>
      <c r="Z81" s="228">
        <v>1</v>
      </c>
      <c r="AA81" s="138"/>
      <c r="AB81" s="416">
        <v>1</v>
      </c>
      <c r="AC81" s="138"/>
      <c r="AD81" s="415">
        <v>4</v>
      </c>
      <c r="AE81" s="163"/>
      <c r="AF81" s="164"/>
      <c r="AG81" s="165"/>
      <c r="AH81" s="166"/>
      <c r="AI81" s="159"/>
      <c r="AJ81" s="169"/>
      <c r="AK81" s="170"/>
      <c r="AL81" s="170"/>
      <c r="AM81" s="170"/>
      <c r="AN81" s="171"/>
    </row>
    <row r="82" spans="1:40" ht="25.5">
      <c r="A82" s="38" t="s">
        <v>264</v>
      </c>
      <c r="B82" s="377" t="s">
        <v>207</v>
      </c>
      <c r="C82" s="417" t="s">
        <v>131</v>
      </c>
      <c r="D82" s="345"/>
      <c r="E82" s="74">
        <f t="shared" si="5"/>
        <v>20</v>
      </c>
      <c r="F82" s="65"/>
      <c r="G82" s="66"/>
      <c r="H82" s="66"/>
      <c r="I82" s="66"/>
      <c r="J82" s="69"/>
      <c r="K82" s="65"/>
      <c r="L82" s="66"/>
      <c r="M82" s="66"/>
      <c r="N82" s="66"/>
      <c r="O82" s="69"/>
      <c r="P82" s="65"/>
      <c r="Q82" s="66"/>
      <c r="R82" s="66"/>
      <c r="S82" s="66"/>
      <c r="T82" s="69"/>
      <c r="U82" s="65"/>
      <c r="V82" s="66"/>
      <c r="W82" s="66"/>
      <c r="X82" s="66"/>
      <c r="Y82" s="69"/>
      <c r="Z82" s="79">
        <v>1</v>
      </c>
      <c r="AA82" s="138"/>
      <c r="AB82" s="138">
        <v>1</v>
      </c>
      <c r="AC82" s="138"/>
      <c r="AD82" s="388">
        <v>4</v>
      </c>
      <c r="AE82" s="163"/>
      <c r="AF82" s="164"/>
      <c r="AG82" s="165"/>
      <c r="AH82" s="166"/>
      <c r="AI82" s="159"/>
      <c r="AJ82" s="169"/>
      <c r="AK82" s="170"/>
      <c r="AL82" s="170"/>
      <c r="AM82" s="170"/>
      <c r="AN82" s="171"/>
    </row>
    <row r="83" spans="1:40" ht="12.75">
      <c r="A83" s="38" t="s">
        <v>264</v>
      </c>
      <c r="B83" s="376" t="s">
        <v>208</v>
      </c>
      <c r="C83" s="418" t="s">
        <v>272</v>
      </c>
      <c r="D83" s="260"/>
      <c r="E83" s="328">
        <f t="shared" si="5"/>
        <v>20</v>
      </c>
      <c r="F83" s="220"/>
      <c r="G83" s="221"/>
      <c r="H83" s="221"/>
      <c r="I83" s="221"/>
      <c r="J83" s="329"/>
      <c r="K83" s="220"/>
      <c r="L83" s="221"/>
      <c r="M83" s="221"/>
      <c r="N83" s="221"/>
      <c r="O83" s="329"/>
      <c r="P83" s="220"/>
      <c r="Q83" s="221"/>
      <c r="R83" s="221"/>
      <c r="S83" s="221"/>
      <c r="T83" s="329"/>
      <c r="U83" s="220"/>
      <c r="V83" s="221"/>
      <c r="W83" s="221"/>
      <c r="X83" s="221"/>
      <c r="Y83" s="330"/>
      <c r="Z83" s="220"/>
      <c r="AA83" s="221"/>
      <c r="AB83" s="221"/>
      <c r="AC83" s="221"/>
      <c r="AD83" s="330"/>
      <c r="AE83" s="220"/>
      <c r="AF83" s="221"/>
      <c r="AG83" s="221"/>
      <c r="AH83" s="221"/>
      <c r="AI83" s="329"/>
      <c r="AJ83" s="220">
        <v>1</v>
      </c>
      <c r="AK83" s="221"/>
      <c r="AL83" s="221"/>
      <c r="AM83" s="221">
        <v>1</v>
      </c>
      <c r="AN83" s="330">
        <v>2</v>
      </c>
    </row>
    <row r="84" spans="1:40" ht="12.75">
      <c r="A84" s="38" t="s">
        <v>264</v>
      </c>
      <c r="B84" s="377" t="s">
        <v>209</v>
      </c>
      <c r="C84" s="419" t="s">
        <v>157</v>
      </c>
      <c r="D84" s="137"/>
      <c r="E84" s="324">
        <f t="shared" si="5"/>
        <v>20</v>
      </c>
      <c r="F84" s="55"/>
      <c r="G84" s="56"/>
      <c r="H84" s="56"/>
      <c r="I84" s="56"/>
      <c r="J84" s="59"/>
      <c r="K84" s="55"/>
      <c r="L84" s="56"/>
      <c r="M84" s="56"/>
      <c r="N84" s="56"/>
      <c r="O84" s="59"/>
      <c r="P84" s="55"/>
      <c r="Q84" s="56"/>
      <c r="R84" s="56"/>
      <c r="S84" s="56"/>
      <c r="T84" s="59"/>
      <c r="U84" s="55"/>
      <c r="V84" s="56"/>
      <c r="W84" s="56"/>
      <c r="X84" s="56"/>
      <c r="Y84" s="59"/>
      <c r="Z84" s="246"/>
      <c r="AA84" s="247"/>
      <c r="AB84" s="247"/>
      <c r="AC84" s="247"/>
      <c r="AD84" s="325"/>
      <c r="AE84" s="246">
        <v>1</v>
      </c>
      <c r="AF84" s="247"/>
      <c r="AG84" s="247">
        <v>1</v>
      </c>
      <c r="AH84" s="247"/>
      <c r="AI84" s="304">
        <v>4</v>
      </c>
      <c r="AJ84" s="246"/>
      <c r="AK84" s="247"/>
      <c r="AL84" s="247"/>
      <c r="AM84" s="247"/>
      <c r="AN84" s="327"/>
    </row>
    <row r="85" spans="1:40" ht="12.75">
      <c r="A85" s="38" t="s">
        <v>264</v>
      </c>
      <c r="B85" s="376" t="s">
        <v>210</v>
      </c>
      <c r="C85" s="420" t="s">
        <v>156</v>
      </c>
      <c r="D85" s="73"/>
      <c r="E85" s="74">
        <f t="shared" si="5"/>
        <v>10</v>
      </c>
      <c r="F85" s="65"/>
      <c r="G85" s="66"/>
      <c r="H85" s="66"/>
      <c r="I85" s="66"/>
      <c r="J85" s="69"/>
      <c r="K85" s="65"/>
      <c r="L85" s="66"/>
      <c r="M85" s="66"/>
      <c r="N85" s="66"/>
      <c r="O85" s="69"/>
      <c r="P85" s="65"/>
      <c r="Q85" s="66"/>
      <c r="R85" s="66"/>
      <c r="S85" s="66"/>
      <c r="T85" s="69"/>
      <c r="U85" s="65"/>
      <c r="V85" s="66"/>
      <c r="W85" s="66"/>
      <c r="X85" s="66"/>
      <c r="Y85" s="69"/>
      <c r="Z85" s="70"/>
      <c r="AA85" s="141"/>
      <c r="AB85" s="141"/>
      <c r="AC85" s="141"/>
      <c r="AD85" s="182"/>
      <c r="AE85" s="70"/>
      <c r="AF85" s="141"/>
      <c r="AG85" s="141"/>
      <c r="AH85" s="141"/>
      <c r="AI85" s="160"/>
      <c r="AJ85" s="70"/>
      <c r="AK85" s="141"/>
      <c r="AL85" s="141">
        <v>1</v>
      </c>
      <c r="AM85" s="141"/>
      <c r="AN85" s="160">
        <v>1</v>
      </c>
    </row>
    <row r="86" spans="1:40" ht="12.75">
      <c r="A86" s="38" t="s">
        <v>264</v>
      </c>
      <c r="B86" s="377" t="s">
        <v>211</v>
      </c>
      <c r="C86" s="421" t="s">
        <v>104</v>
      </c>
      <c r="D86" s="338"/>
      <c r="E86" s="328">
        <f t="shared" si="5"/>
        <v>20</v>
      </c>
      <c r="F86" s="339"/>
      <c r="G86" s="340"/>
      <c r="H86" s="340"/>
      <c r="I86" s="340"/>
      <c r="J86" s="341"/>
      <c r="K86" s="339"/>
      <c r="L86" s="340"/>
      <c r="M86" s="340"/>
      <c r="N86" s="340"/>
      <c r="O86" s="341"/>
      <c r="P86" s="339"/>
      <c r="Q86" s="340"/>
      <c r="R86" s="340"/>
      <c r="S86" s="340"/>
      <c r="T86" s="341"/>
      <c r="U86" s="339"/>
      <c r="V86" s="340"/>
      <c r="W86" s="340"/>
      <c r="X86" s="340"/>
      <c r="Y86" s="341"/>
      <c r="Z86" s="342"/>
      <c r="AA86" s="343"/>
      <c r="AB86" s="343"/>
      <c r="AC86" s="343"/>
      <c r="AD86" s="344"/>
      <c r="AE86" s="339"/>
      <c r="AF86" s="343"/>
      <c r="AG86" s="343"/>
      <c r="AH86" s="343"/>
      <c r="AI86" s="240"/>
      <c r="AJ86" s="339">
        <v>1</v>
      </c>
      <c r="AK86" s="343"/>
      <c r="AL86" s="343">
        <v>1</v>
      </c>
      <c r="AM86" s="343"/>
      <c r="AN86" s="240">
        <v>3</v>
      </c>
    </row>
    <row r="87" spans="1:40" ht="12.75">
      <c r="A87" s="38" t="s">
        <v>264</v>
      </c>
      <c r="B87" s="376" t="s">
        <v>212</v>
      </c>
      <c r="C87" s="227" t="s">
        <v>98</v>
      </c>
      <c r="D87" s="140"/>
      <c r="E87" s="324">
        <f t="shared" si="5"/>
        <v>0</v>
      </c>
      <c r="F87" s="55"/>
      <c r="G87" s="56"/>
      <c r="H87" s="56"/>
      <c r="I87" s="56"/>
      <c r="J87" s="59"/>
      <c r="K87" s="55"/>
      <c r="L87" s="56"/>
      <c r="M87" s="56"/>
      <c r="N87" s="56"/>
      <c r="O87" s="59"/>
      <c r="P87" s="55"/>
      <c r="Q87" s="56"/>
      <c r="R87" s="56"/>
      <c r="S87" s="56"/>
      <c r="T87" s="59"/>
      <c r="U87" s="55"/>
      <c r="V87" s="56"/>
      <c r="W87" s="56"/>
      <c r="X87" s="56"/>
      <c r="Y87" s="59"/>
      <c r="Z87" s="246"/>
      <c r="AA87" s="247"/>
      <c r="AB87" s="247"/>
      <c r="AC87" s="247"/>
      <c r="AD87" s="331"/>
      <c r="AE87" s="332" t="s">
        <v>99</v>
      </c>
      <c r="AF87" s="333"/>
      <c r="AG87" s="334"/>
      <c r="AH87" s="335"/>
      <c r="AI87" s="336">
        <v>4</v>
      </c>
      <c r="AJ87" s="505" t="s">
        <v>100</v>
      </c>
      <c r="AK87" s="506"/>
      <c r="AL87" s="506"/>
      <c r="AM87" s="506"/>
      <c r="AN87" s="507"/>
    </row>
    <row r="88" spans="1:40" ht="12.75">
      <c r="A88" s="38" t="s">
        <v>264</v>
      </c>
      <c r="B88" s="378" t="s">
        <v>213</v>
      </c>
      <c r="C88" s="172" t="s">
        <v>101</v>
      </c>
      <c r="D88" s="168"/>
      <c r="E88" s="74">
        <f t="shared" si="5"/>
        <v>10</v>
      </c>
      <c r="F88" s="65"/>
      <c r="G88" s="66"/>
      <c r="H88" s="66"/>
      <c r="I88" s="66"/>
      <c r="J88" s="69"/>
      <c r="K88" s="65"/>
      <c r="L88" s="66"/>
      <c r="M88" s="66"/>
      <c r="N88" s="66"/>
      <c r="O88" s="69"/>
      <c r="P88" s="65"/>
      <c r="Q88" s="66"/>
      <c r="R88" s="66"/>
      <c r="S88" s="66"/>
      <c r="T88" s="69"/>
      <c r="U88" s="65"/>
      <c r="V88" s="66"/>
      <c r="W88" s="66"/>
      <c r="X88" s="66"/>
      <c r="Y88" s="69"/>
      <c r="Z88" s="70"/>
      <c r="AA88" s="141"/>
      <c r="AB88" s="141"/>
      <c r="AC88" s="141"/>
      <c r="AD88" s="162"/>
      <c r="AE88" s="70"/>
      <c r="AF88" s="141">
        <v>1</v>
      </c>
      <c r="AG88" s="141"/>
      <c r="AH88" s="141"/>
      <c r="AI88" s="160">
        <v>1</v>
      </c>
      <c r="AJ88" s="70"/>
      <c r="AK88" s="141"/>
      <c r="AL88" s="141"/>
      <c r="AM88" s="141"/>
      <c r="AN88" s="160"/>
    </row>
    <row r="89" spans="1:40" ht="12.75">
      <c r="A89" s="38" t="s">
        <v>264</v>
      </c>
      <c r="B89" s="376" t="s">
        <v>214</v>
      </c>
      <c r="C89" s="173" t="s">
        <v>102</v>
      </c>
      <c r="D89" s="174"/>
      <c r="E89" s="74">
        <f t="shared" si="5"/>
        <v>10</v>
      </c>
      <c r="F89" s="65"/>
      <c r="G89" s="66"/>
      <c r="H89" s="66"/>
      <c r="I89" s="66"/>
      <c r="J89" s="69"/>
      <c r="K89" s="65"/>
      <c r="L89" s="66"/>
      <c r="M89" s="66"/>
      <c r="N89" s="66"/>
      <c r="O89" s="69"/>
      <c r="P89" s="65"/>
      <c r="Q89" s="66"/>
      <c r="R89" s="66"/>
      <c r="S89" s="66"/>
      <c r="T89" s="69"/>
      <c r="U89" s="65"/>
      <c r="V89" s="66"/>
      <c r="W89" s="66"/>
      <c r="X89" s="66"/>
      <c r="Y89" s="69"/>
      <c r="Z89" s="70"/>
      <c r="AA89" s="141"/>
      <c r="AB89" s="141"/>
      <c r="AC89" s="141"/>
      <c r="AD89" s="162"/>
      <c r="AE89" s="70"/>
      <c r="AF89" s="141"/>
      <c r="AG89" s="141"/>
      <c r="AH89" s="141"/>
      <c r="AI89" s="160"/>
      <c r="AJ89" s="70"/>
      <c r="AK89" s="141">
        <v>1</v>
      </c>
      <c r="AL89" s="141"/>
      <c r="AM89" s="141"/>
      <c r="AN89" s="160">
        <v>1</v>
      </c>
    </row>
    <row r="90" spans="1:40" ht="13.5" thickBot="1">
      <c r="A90" s="22" t="s">
        <v>264</v>
      </c>
      <c r="B90" s="379" t="s">
        <v>215</v>
      </c>
      <c r="C90" s="175" t="s">
        <v>103</v>
      </c>
      <c r="D90" s="114"/>
      <c r="E90" s="115">
        <f>15*(SUM(F90:I90,K90:N90,P90:S90,U90:X90,Z90:AC90,AF90:AH90,AK90:AM90))</f>
        <v>0</v>
      </c>
      <c r="F90" s="85"/>
      <c r="G90" s="86"/>
      <c r="H90" s="86"/>
      <c r="I90" s="86"/>
      <c r="J90" s="87"/>
      <c r="K90" s="85"/>
      <c r="L90" s="86"/>
      <c r="M90" s="86"/>
      <c r="N90" s="86"/>
      <c r="O90" s="87"/>
      <c r="P90" s="85"/>
      <c r="Q90" s="86"/>
      <c r="R90" s="86"/>
      <c r="S90" s="86"/>
      <c r="T90" s="87"/>
      <c r="U90" s="85"/>
      <c r="V90" s="86"/>
      <c r="W90" s="86"/>
      <c r="X90" s="86"/>
      <c r="Y90" s="87"/>
      <c r="Z90" s="176"/>
      <c r="AA90" s="177"/>
      <c r="AB90" s="177"/>
      <c r="AC90" s="177"/>
      <c r="AD90" s="178"/>
      <c r="AE90" s="176"/>
      <c r="AF90" s="177"/>
      <c r="AG90" s="177"/>
      <c r="AH90" s="177"/>
      <c r="AI90" s="179"/>
      <c r="AJ90" s="176"/>
      <c r="AK90" s="177"/>
      <c r="AL90" s="177"/>
      <c r="AM90" s="177"/>
      <c r="AN90" s="180">
        <v>15</v>
      </c>
    </row>
    <row r="91" spans="2:40" ht="12.75">
      <c r="B91" s="30"/>
      <c r="C91" s="88" t="s">
        <v>137</v>
      </c>
      <c r="D91" s="89">
        <f>J91+O91+T91+Y91+AD91+AI91+AN91</f>
        <v>52</v>
      </c>
      <c r="E91" s="74">
        <f>10*(SUM(F91:I91,K91:N91,P91:S91,U91:X91,Z91:AC91,AE91:AH91,AJ91:AM91))</f>
        <v>200</v>
      </c>
      <c r="F91" s="89">
        <f aca="true" t="shared" si="6" ref="F91:AD91">SUM(F77:F90)</f>
        <v>0</v>
      </c>
      <c r="G91" s="89">
        <f t="shared" si="6"/>
        <v>0</v>
      </c>
      <c r="H91" s="89">
        <f t="shared" si="6"/>
        <v>0</v>
      </c>
      <c r="I91" s="89">
        <f t="shared" si="6"/>
        <v>0</v>
      </c>
      <c r="J91" s="89">
        <f t="shared" si="6"/>
        <v>0</v>
      </c>
      <c r="K91" s="89">
        <f t="shared" si="6"/>
        <v>0</v>
      </c>
      <c r="L91" s="89">
        <f t="shared" si="6"/>
        <v>0</v>
      </c>
      <c r="M91" s="89">
        <f t="shared" si="6"/>
        <v>0</v>
      </c>
      <c r="N91" s="89">
        <f t="shared" si="6"/>
        <v>0</v>
      </c>
      <c r="O91" s="89">
        <f t="shared" si="6"/>
        <v>0</v>
      </c>
      <c r="P91" s="89">
        <f t="shared" si="6"/>
        <v>0</v>
      </c>
      <c r="Q91" s="89">
        <f t="shared" si="6"/>
        <v>0</v>
      </c>
      <c r="R91" s="89">
        <f t="shared" si="6"/>
        <v>0</v>
      </c>
      <c r="S91" s="89">
        <f t="shared" si="6"/>
        <v>0</v>
      </c>
      <c r="T91" s="89">
        <f t="shared" si="6"/>
        <v>0</v>
      </c>
      <c r="U91" s="89">
        <f t="shared" si="6"/>
        <v>0</v>
      </c>
      <c r="V91" s="89">
        <f t="shared" si="6"/>
        <v>0</v>
      </c>
      <c r="W91" s="89">
        <f t="shared" si="6"/>
        <v>0</v>
      </c>
      <c r="X91" s="89">
        <f t="shared" si="6"/>
        <v>0</v>
      </c>
      <c r="Y91" s="89">
        <f t="shared" si="6"/>
        <v>0</v>
      </c>
      <c r="Z91" s="181">
        <f t="shared" si="6"/>
        <v>3</v>
      </c>
      <c r="AA91" s="181">
        <f t="shared" si="6"/>
        <v>0</v>
      </c>
      <c r="AB91" s="181">
        <f t="shared" si="6"/>
        <v>3</v>
      </c>
      <c r="AC91" s="181">
        <f t="shared" si="6"/>
        <v>0</v>
      </c>
      <c r="AD91" s="181">
        <f t="shared" si="6"/>
        <v>13</v>
      </c>
      <c r="AE91" s="89">
        <f>SUM(AE77:AE89,AE90)</f>
        <v>4</v>
      </c>
      <c r="AF91" s="89">
        <f>SUM(AF77:AF89,AF90)</f>
        <v>1</v>
      </c>
      <c r="AG91" s="89">
        <f>SUM(AG77:AG89,AG90)</f>
        <v>3</v>
      </c>
      <c r="AH91" s="89">
        <f>SUM(AH77:AH89,AH90)</f>
        <v>0</v>
      </c>
      <c r="AI91" s="89">
        <f>SUM(AI77:AI90)</f>
        <v>17</v>
      </c>
      <c r="AJ91" s="89">
        <f>SUM(AJ77:AJ89,AJ90)</f>
        <v>2</v>
      </c>
      <c r="AK91" s="89">
        <f>SUM(AK77:AK89,AK90)</f>
        <v>1</v>
      </c>
      <c r="AL91" s="89">
        <f>SUM(AL77:AL89,AL90)</f>
        <v>2</v>
      </c>
      <c r="AM91" s="89">
        <f>SUM(AM77:AM89,AM90)</f>
        <v>1</v>
      </c>
      <c r="AN91" s="89">
        <f>SUM(AN77:AN90)</f>
        <v>22</v>
      </c>
    </row>
    <row r="92" spans="1:40" s="30" customFormat="1" ht="12.75">
      <c r="A92" s="26"/>
      <c r="D92" s="29"/>
      <c r="E92" s="29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</row>
    <row r="93" spans="2:40" ht="12.75">
      <c r="B93" s="30"/>
      <c r="C93" s="91"/>
      <c r="D93" s="29"/>
      <c r="E93" s="29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</row>
    <row r="94" spans="2:40" ht="15.75">
      <c r="B94" s="120"/>
      <c r="C94" s="120"/>
      <c r="D94" s="120"/>
      <c r="E94" s="120"/>
      <c r="F94" s="120"/>
      <c r="G94" s="120"/>
      <c r="H94" s="120"/>
      <c r="I94" s="120"/>
      <c r="J94" s="121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N94" s="23"/>
    </row>
    <row r="95" spans="1:40" s="148" customFormat="1" ht="15.75" customHeight="1">
      <c r="A95" s="147"/>
      <c r="B95" s="492" t="s">
        <v>279</v>
      </c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  <c r="AM95" s="492"/>
      <c r="AN95" s="492"/>
    </row>
    <row r="96" spans="1:40" s="30" customFormat="1" ht="7.5" customHeight="1" thickBot="1">
      <c r="A96" s="26"/>
      <c r="B96" s="382"/>
      <c r="C96" s="382"/>
      <c r="D96" s="385"/>
      <c r="E96" s="383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</row>
    <row r="97" spans="1:40" ht="12.75">
      <c r="A97" s="38" t="s">
        <v>264</v>
      </c>
      <c r="B97" s="376" t="s">
        <v>216</v>
      </c>
      <c r="C97" s="419" t="s">
        <v>119</v>
      </c>
      <c r="D97" s="137"/>
      <c r="E97" s="324">
        <f aca="true" t="shared" si="7" ref="E97:E104">10*(SUM(F97:I97,K97:N97,P97:S97,U97:X97,Z97:AC97,AE97:AH97,AJ97:AM97))</f>
        <v>10</v>
      </c>
      <c r="F97" s="55"/>
      <c r="G97" s="56"/>
      <c r="H97" s="56"/>
      <c r="I97" s="56"/>
      <c r="J97" s="245"/>
      <c r="K97" s="55"/>
      <c r="L97" s="56"/>
      <c r="M97" s="56"/>
      <c r="N97" s="56"/>
      <c r="O97" s="245"/>
      <c r="P97" s="55"/>
      <c r="Q97" s="56"/>
      <c r="R97" s="56"/>
      <c r="S97" s="56"/>
      <c r="T97" s="245"/>
      <c r="U97" s="55"/>
      <c r="V97" s="56"/>
      <c r="W97" s="56"/>
      <c r="X97" s="56"/>
      <c r="Y97" s="245"/>
      <c r="Z97" s="246"/>
      <c r="AA97" s="247"/>
      <c r="AB97" s="247"/>
      <c r="AC97" s="247"/>
      <c r="AD97" s="304"/>
      <c r="AE97" s="326">
        <v>1</v>
      </c>
      <c r="AF97" s="247"/>
      <c r="AG97" s="247"/>
      <c r="AH97" s="247"/>
      <c r="AI97" s="304">
        <v>3</v>
      </c>
      <c r="AJ97" s="246"/>
      <c r="AK97" s="247"/>
      <c r="AL97" s="247"/>
      <c r="AM97" s="247"/>
      <c r="AN97" s="304"/>
    </row>
    <row r="98" spans="1:40" ht="12.75">
      <c r="A98" s="38" t="s">
        <v>264</v>
      </c>
      <c r="B98" s="71" t="s">
        <v>217</v>
      </c>
      <c r="C98" s="420" t="s">
        <v>120</v>
      </c>
      <c r="D98" s="73"/>
      <c r="E98" s="74">
        <f t="shared" si="7"/>
        <v>10</v>
      </c>
      <c r="F98" s="55"/>
      <c r="G98" s="56"/>
      <c r="H98" s="56"/>
      <c r="I98" s="56"/>
      <c r="J98" s="245"/>
      <c r="K98" s="55"/>
      <c r="L98" s="56"/>
      <c r="M98" s="56"/>
      <c r="N98" s="56"/>
      <c r="O98" s="245"/>
      <c r="P98" s="55"/>
      <c r="Q98" s="56"/>
      <c r="R98" s="56"/>
      <c r="S98" s="56"/>
      <c r="T98" s="245"/>
      <c r="U98" s="55"/>
      <c r="V98" s="56"/>
      <c r="W98" s="56"/>
      <c r="X98" s="56"/>
      <c r="Y98" s="245"/>
      <c r="Z98" s="55"/>
      <c r="AA98" s="56"/>
      <c r="AB98" s="56"/>
      <c r="AC98" s="56"/>
      <c r="AD98" s="59"/>
      <c r="AE98" s="70"/>
      <c r="AF98" s="141"/>
      <c r="AG98" s="141"/>
      <c r="AH98" s="141"/>
      <c r="AI98" s="160"/>
      <c r="AJ98" s="70"/>
      <c r="AK98" s="141">
        <v>1</v>
      </c>
      <c r="AL98" s="141"/>
      <c r="AM98" s="141"/>
      <c r="AN98" s="160">
        <v>2</v>
      </c>
    </row>
    <row r="99" spans="1:40" ht="12.75">
      <c r="A99" s="38" t="s">
        <v>264</v>
      </c>
      <c r="B99" s="71" t="s">
        <v>218</v>
      </c>
      <c r="C99" s="52" t="s">
        <v>112</v>
      </c>
      <c r="D99" s="73"/>
      <c r="E99" s="74">
        <f t="shared" si="7"/>
        <v>10</v>
      </c>
      <c r="F99" s="75"/>
      <c r="G99" s="76"/>
      <c r="H99" s="76"/>
      <c r="I99" s="76"/>
      <c r="J99" s="203"/>
      <c r="K99" s="75"/>
      <c r="L99" s="76"/>
      <c r="M99" s="76"/>
      <c r="N99" s="76"/>
      <c r="O99" s="203"/>
      <c r="P99" s="75"/>
      <c r="Q99" s="76"/>
      <c r="R99" s="76"/>
      <c r="S99" s="76"/>
      <c r="T99" s="203"/>
      <c r="U99" s="75"/>
      <c r="V99" s="76"/>
      <c r="W99" s="76"/>
      <c r="X99" s="76"/>
      <c r="Y99" s="203"/>
      <c r="Z99" s="79"/>
      <c r="AA99" s="138"/>
      <c r="AB99" s="138"/>
      <c r="AC99" s="138"/>
      <c r="AD99" s="204"/>
      <c r="AE99" s="79">
        <v>1</v>
      </c>
      <c r="AF99" s="138"/>
      <c r="AG99" s="138"/>
      <c r="AH99" s="138"/>
      <c r="AI99" s="204">
        <v>2</v>
      </c>
      <c r="AJ99" s="79"/>
      <c r="AK99" s="138"/>
      <c r="AL99" s="138"/>
      <c r="AM99" s="138"/>
      <c r="AN99" s="204"/>
    </row>
    <row r="100" spans="1:40" ht="12.75">
      <c r="A100" s="38" t="s">
        <v>264</v>
      </c>
      <c r="B100" s="367" t="s">
        <v>219</v>
      </c>
      <c r="C100" s="52" t="s">
        <v>113</v>
      </c>
      <c r="D100" s="73"/>
      <c r="E100" s="74">
        <f t="shared" si="7"/>
        <v>10</v>
      </c>
      <c r="F100" s="75"/>
      <c r="G100" s="76"/>
      <c r="H100" s="76"/>
      <c r="I100" s="76"/>
      <c r="J100" s="203"/>
      <c r="K100" s="75"/>
      <c r="L100" s="76"/>
      <c r="M100" s="76"/>
      <c r="N100" s="76"/>
      <c r="O100" s="203"/>
      <c r="P100" s="75"/>
      <c r="Q100" s="76"/>
      <c r="R100" s="76"/>
      <c r="S100" s="76"/>
      <c r="T100" s="203"/>
      <c r="U100" s="75"/>
      <c r="V100" s="76"/>
      <c r="W100" s="76"/>
      <c r="X100" s="76"/>
      <c r="Y100" s="203"/>
      <c r="Z100" s="79"/>
      <c r="AA100" s="138"/>
      <c r="AB100" s="138"/>
      <c r="AC100" s="138"/>
      <c r="AD100" s="204"/>
      <c r="AE100" s="79"/>
      <c r="AF100" s="138"/>
      <c r="AG100" s="138"/>
      <c r="AH100" s="138"/>
      <c r="AI100" s="204"/>
      <c r="AJ100" s="79"/>
      <c r="AK100" s="138"/>
      <c r="AL100" s="138">
        <v>1</v>
      </c>
      <c r="AM100" s="138"/>
      <c r="AN100" s="204">
        <v>1</v>
      </c>
    </row>
    <row r="101" spans="1:40" ht="12.75">
      <c r="A101" s="38" t="s">
        <v>264</v>
      </c>
      <c r="B101" s="71" t="s">
        <v>220</v>
      </c>
      <c r="C101" s="52" t="s">
        <v>114</v>
      </c>
      <c r="D101" s="73"/>
      <c r="E101" s="74">
        <f t="shared" si="7"/>
        <v>10</v>
      </c>
      <c r="F101" s="75"/>
      <c r="G101" s="76"/>
      <c r="H101" s="76"/>
      <c r="I101" s="76"/>
      <c r="J101" s="203"/>
      <c r="K101" s="75"/>
      <c r="L101" s="76"/>
      <c r="M101" s="76"/>
      <c r="N101" s="76"/>
      <c r="O101" s="203"/>
      <c r="P101" s="75"/>
      <c r="Q101" s="76"/>
      <c r="R101" s="76"/>
      <c r="S101" s="76"/>
      <c r="T101" s="203"/>
      <c r="U101" s="75"/>
      <c r="V101" s="76"/>
      <c r="W101" s="76"/>
      <c r="X101" s="76"/>
      <c r="Y101" s="203"/>
      <c r="Z101" s="228">
        <v>1</v>
      </c>
      <c r="AA101" s="138"/>
      <c r="AB101" s="138"/>
      <c r="AC101" s="138"/>
      <c r="AD101" s="204">
        <v>3</v>
      </c>
      <c r="AE101" s="79"/>
      <c r="AF101" s="138"/>
      <c r="AG101" s="138"/>
      <c r="AH101" s="138"/>
      <c r="AI101" s="204"/>
      <c r="AJ101" s="79"/>
      <c r="AK101" s="138"/>
      <c r="AL101" s="138"/>
      <c r="AM101" s="138"/>
      <c r="AN101" s="204"/>
    </row>
    <row r="102" spans="1:40" ht="12.75">
      <c r="A102" s="38" t="s">
        <v>264</v>
      </c>
      <c r="B102" s="71" t="s">
        <v>221</v>
      </c>
      <c r="C102" s="52" t="s">
        <v>115</v>
      </c>
      <c r="D102" s="73"/>
      <c r="E102" s="74">
        <f t="shared" si="7"/>
        <v>10</v>
      </c>
      <c r="F102" s="75"/>
      <c r="G102" s="76"/>
      <c r="H102" s="76"/>
      <c r="I102" s="76"/>
      <c r="J102" s="203"/>
      <c r="K102" s="75"/>
      <c r="L102" s="76"/>
      <c r="M102" s="76"/>
      <c r="N102" s="76"/>
      <c r="O102" s="203"/>
      <c r="P102" s="75"/>
      <c r="Q102" s="76"/>
      <c r="R102" s="76"/>
      <c r="S102" s="76"/>
      <c r="T102" s="203"/>
      <c r="U102" s="75"/>
      <c r="V102" s="76"/>
      <c r="W102" s="76"/>
      <c r="X102" s="76"/>
      <c r="Y102" s="203"/>
      <c r="Z102" s="79"/>
      <c r="AA102" s="138"/>
      <c r="AB102" s="138"/>
      <c r="AC102" s="138"/>
      <c r="AD102" s="204"/>
      <c r="AE102" s="79"/>
      <c r="AF102" s="138"/>
      <c r="AG102" s="138">
        <v>1</v>
      </c>
      <c r="AH102" s="138"/>
      <c r="AI102" s="422">
        <v>1</v>
      </c>
      <c r="AJ102" s="79"/>
      <c r="AK102" s="138"/>
      <c r="AL102" s="138"/>
      <c r="AM102" s="138"/>
      <c r="AN102" s="204"/>
    </row>
    <row r="103" spans="1:40" ht="12.75">
      <c r="A103" s="38" t="s">
        <v>264</v>
      </c>
      <c r="B103" s="367" t="s">
        <v>222</v>
      </c>
      <c r="C103" s="52" t="s">
        <v>116</v>
      </c>
      <c r="D103" s="73"/>
      <c r="E103" s="74">
        <f t="shared" si="7"/>
        <v>10</v>
      </c>
      <c r="F103" s="75"/>
      <c r="G103" s="76"/>
      <c r="H103" s="76"/>
      <c r="I103" s="76"/>
      <c r="J103" s="203"/>
      <c r="K103" s="75"/>
      <c r="L103" s="76"/>
      <c r="M103" s="76"/>
      <c r="N103" s="76"/>
      <c r="O103" s="203"/>
      <c r="P103" s="75"/>
      <c r="Q103" s="76"/>
      <c r="R103" s="76"/>
      <c r="S103" s="76"/>
      <c r="T103" s="203"/>
      <c r="U103" s="75"/>
      <c r="V103" s="76"/>
      <c r="W103" s="76"/>
      <c r="X103" s="76"/>
      <c r="Y103" s="203"/>
      <c r="Z103" s="228">
        <v>1</v>
      </c>
      <c r="AA103" s="138"/>
      <c r="AB103" s="138"/>
      <c r="AC103" s="138"/>
      <c r="AD103" s="204">
        <v>3</v>
      </c>
      <c r="AE103" s="201"/>
      <c r="AF103" s="138"/>
      <c r="AG103" s="138"/>
      <c r="AH103" s="138"/>
      <c r="AI103" s="204"/>
      <c r="AJ103" s="79"/>
      <c r="AK103" s="138"/>
      <c r="AL103" s="138"/>
      <c r="AM103" s="138"/>
      <c r="AN103" s="204"/>
    </row>
    <row r="104" spans="1:40" ht="12.75">
      <c r="A104" s="38" t="s">
        <v>264</v>
      </c>
      <c r="B104" s="71" t="s">
        <v>223</v>
      </c>
      <c r="C104" s="52" t="s">
        <v>117</v>
      </c>
      <c r="D104" s="73"/>
      <c r="E104" s="74">
        <f t="shared" si="7"/>
        <v>10</v>
      </c>
      <c r="F104" s="75"/>
      <c r="G104" s="76"/>
      <c r="H104" s="76"/>
      <c r="I104" s="76"/>
      <c r="J104" s="203"/>
      <c r="K104" s="75"/>
      <c r="L104" s="76"/>
      <c r="M104" s="76"/>
      <c r="N104" s="76"/>
      <c r="O104" s="203"/>
      <c r="P104" s="75"/>
      <c r="Q104" s="76"/>
      <c r="R104" s="76"/>
      <c r="S104" s="76"/>
      <c r="T104" s="203"/>
      <c r="U104" s="75"/>
      <c r="V104" s="76"/>
      <c r="W104" s="76"/>
      <c r="X104" s="76"/>
      <c r="Y104" s="203"/>
      <c r="Z104" s="79"/>
      <c r="AA104" s="138"/>
      <c r="AB104" s="138"/>
      <c r="AC104" s="138"/>
      <c r="AD104" s="229"/>
      <c r="AE104" s="79"/>
      <c r="AF104" s="138"/>
      <c r="AG104" s="138">
        <v>1</v>
      </c>
      <c r="AH104" s="138"/>
      <c r="AI104" s="422">
        <v>1</v>
      </c>
      <c r="AJ104" s="79"/>
      <c r="AK104" s="138"/>
      <c r="AL104" s="138"/>
      <c r="AM104" s="138"/>
      <c r="AN104" s="204"/>
    </row>
    <row r="105" spans="1:40" ht="12.75">
      <c r="A105" s="22" t="s">
        <v>264</v>
      </c>
      <c r="B105" s="71" t="s">
        <v>286</v>
      </c>
      <c r="C105" s="402" t="s">
        <v>272</v>
      </c>
      <c r="D105" s="140"/>
      <c r="E105" s="74">
        <f>10*(SUM(F105:I105,K105:N105,P105:S105,U105:X105,Z105:AC105,AE105:AH105,AJ105:AM105))</f>
        <v>20</v>
      </c>
      <c r="F105" s="75"/>
      <c r="G105" s="76"/>
      <c r="H105" s="76"/>
      <c r="I105" s="76"/>
      <c r="J105" s="78"/>
      <c r="K105" s="75"/>
      <c r="L105" s="76"/>
      <c r="M105" s="76"/>
      <c r="N105" s="76"/>
      <c r="O105" s="78"/>
      <c r="P105" s="75"/>
      <c r="Q105" s="76"/>
      <c r="R105" s="76"/>
      <c r="S105" s="76"/>
      <c r="T105" s="78"/>
      <c r="U105" s="75"/>
      <c r="V105" s="76"/>
      <c r="W105" s="76"/>
      <c r="X105" s="76"/>
      <c r="Y105" s="77"/>
      <c r="Z105" s="75">
        <v>1</v>
      </c>
      <c r="AA105" s="76"/>
      <c r="AB105" s="76"/>
      <c r="AC105" s="76">
        <v>1</v>
      </c>
      <c r="AD105" s="77">
        <v>3</v>
      </c>
      <c r="AE105" s="75"/>
      <c r="AF105" s="76"/>
      <c r="AG105" s="76"/>
      <c r="AH105" s="76"/>
      <c r="AI105" s="78"/>
      <c r="AJ105" s="75"/>
      <c r="AK105" s="76"/>
      <c r="AL105" s="76"/>
      <c r="AM105" s="76"/>
      <c r="AN105" s="77"/>
    </row>
    <row r="106" spans="1:40" ht="25.5">
      <c r="A106" s="26" t="s">
        <v>264</v>
      </c>
      <c r="B106" s="367" t="s">
        <v>224</v>
      </c>
      <c r="C106" s="167" t="s">
        <v>132</v>
      </c>
      <c r="D106" s="345"/>
      <c r="E106" s="328">
        <f>10*(SUM(F106:I106,K106:N106,P106:S106,U106:X106,Z106:AC106,AE106:AH106,AJ106:AM106))</f>
        <v>20</v>
      </c>
      <c r="F106" s="220"/>
      <c r="G106" s="221"/>
      <c r="H106" s="221"/>
      <c r="I106" s="221"/>
      <c r="J106" s="222"/>
      <c r="K106" s="220"/>
      <c r="L106" s="221"/>
      <c r="M106" s="221"/>
      <c r="N106" s="221"/>
      <c r="O106" s="222"/>
      <c r="P106" s="220"/>
      <c r="Q106" s="221"/>
      <c r="R106" s="221"/>
      <c r="S106" s="221"/>
      <c r="T106" s="222"/>
      <c r="U106" s="220"/>
      <c r="V106" s="221"/>
      <c r="W106" s="221"/>
      <c r="X106" s="221"/>
      <c r="Y106" s="222"/>
      <c r="Z106" s="231">
        <v>1</v>
      </c>
      <c r="AA106" s="232"/>
      <c r="AB106" s="232"/>
      <c r="AC106" s="423">
        <v>1</v>
      </c>
      <c r="AD106" s="424">
        <v>4</v>
      </c>
      <c r="AE106" s="231"/>
      <c r="AF106" s="232"/>
      <c r="AG106" s="232"/>
      <c r="AH106" s="232"/>
      <c r="AI106" s="233"/>
      <c r="AJ106" s="231"/>
      <c r="AK106" s="232"/>
      <c r="AL106" s="232"/>
      <c r="AM106" s="232"/>
      <c r="AN106" s="233"/>
    </row>
    <row r="107" spans="1:40" ht="12.75">
      <c r="A107" s="26"/>
      <c r="B107" s="71" t="s">
        <v>287</v>
      </c>
      <c r="C107" s="417" t="s">
        <v>283</v>
      </c>
      <c r="D107" s="364"/>
      <c r="E107" s="328">
        <f>10*(SUM(F107:I107,K107:N107,P107:S107,U107:X107,Z107:AC107,AE107:AH107,AJ107:AM107))</f>
        <v>10</v>
      </c>
      <c r="F107" s="189"/>
      <c r="G107" s="190"/>
      <c r="H107" s="190"/>
      <c r="I107" s="190"/>
      <c r="J107" s="191"/>
      <c r="K107" s="189"/>
      <c r="L107" s="190"/>
      <c r="M107" s="190"/>
      <c r="N107" s="190"/>
      <c r="O107" s="191"/>
      <c r="P107" s="189"/>
      <c r="Q107" s="190"/>
      <c r="R107" s="190"/>
      <c r="S107" s="190"/>
      <c r="T107" s="191"/>
      <c r="U107" s="189"/>
      <c r="V107" s="190"/>
      <c r="W107" s="190"/>
      <c r="X107" s="190"/>
      <c r="Y107" s="191"/>
      <c r="Z107" s="193"/>
      <c r="AA107" s="194"/>
      <c r="AB107" s="194"/>
      <c r="AC107" s="194"/>
      <c r="AD107" s="365"/>
      <c r="AE107" s="193">
        <v>1</v>
      </c>
      <c r="AF107" s="194"/>
      <c r="AG107" s="194"/>
      <c r="AH107" s="194"/>
      <c r="AI107" s="195">
        <v>1</v>
      </c>
      <c r="AJ107" s="193"/>
      <c r="AK107" s="194"/>
      <c r="AL107" s="194"/>
      <c r="AM107" s="194"/>
      <c r="AN107" s="195"/>
    </row>
    <row r="108" spans="1:40" ht="12.75">
      <c r="A108" s="38" t="s">
        <v>264</v>
      </c>
      <c r="B108" s="71" t="s">
        <v>288</v>
      </c>
      <c r="C108" s="227" t="s">
        <v>118</v>
      </c>
      <c r="D108" s="137"/>
      <c r="E108" s="324">
        <f>10*(SUM(F108:I108,K108:N108,P108:S108,U108:X108,Z108:AC108,AE108:AH108,AJ108:AM108))</f>
        <v>20</v>
      </c>
      <c r="F108" s="55"/>
      <c r="G108" s="56"/>
      <c r="H108" s="56"/>
      <c r="I108" s="56"/>
      <c r="J108" s="245"/>
      <c r="K108" s="55"/>
      <c r="L108" s="56"/>
      <c r="M108" s="56"/>
      <c r="N108" s="56"/>
      <c r="O108" s="245"/>
      <c r="P108" s="55"/>
      <c r="Q108" s="56"/>
      <c r="R108" s="56"/>
      <c r="S108" s="56"/>
      <c r="T108" s="245"/>
      <c r="U108" s="55"/>
      <c r="V108" s="56"/>
      <c r="W108" s="56"/>
      <c r="X108" s="56"/>
      <c r="Y108" s="245"/>
      <c r="Z108" s="246"/>
      <c r="AA108" s="247"/>
      <c r="AB108" s="247"/>
      <c r="AC108" s="247"/>
      <c r="AD108" s="304"/>
      <c r="AE108" s="326">
        <v>1</v>
      </c>
      <c r="AF108" s="247"/>
      <c r="AG108" s="247">
        <v>1</v>
      </c>
      <c r="AH108" s="247"/>
      <c r="AI108" s="425">
        <v>4</v>
      </c>
      <c r="AJ108" s="246"/>
      <c r="AK108" s="247"/>
      <c r="AL108" s="247"/>
      <c r="AM108" s="247"/>
      <c r="AN108" s="327"/>
    </row>
    <row r="109" spans="1:40" ht="12.75">
      <c r="A109" s="38" t="s">
        <v>264</v>
      </c>
      <c r="B109" s="367" t="s">
        <v>225</v>
      </c>
      <c r="C109" s="337" t="s">
        <v>271</v>
      </c>
      <c r="D109" s="338"/>
      <c r="E109" s="328">
        <f>10*(SUM(F109:I109,K109:N109,P109:S109,U109:X109,Z109:AC109,AE109:AH109,AJ109:AM109))</f>
        <v>30</v>
      </c>
      <c r="F109" s="339"/>
      <c r="G109" s="340"/>
      <c r="H109" s="340"/>
      <c r="I109" s="340"/>
      <c r="J109" s="353"/>
      <c r="K109" s="339"/>
      <c r="L109" s="340"/>
      <c r="M109" s="340"/>
      <c r="N109" s="340"/>
      <c r="O109" s="353"/>
      <c r="P109" s="339"/>
      <c r="Q109" s="340"/>
      <c r="R109" s="340"/>
      <c r="S109" s="340"/>
      <c r="T109" s="353"/>
      <c r="U109" s="339"/>
      <c r="V109" s="340"/>
      <c r="W109" s="340"/>
      <c r="X109" s="340"/>
      <c r="Y109" s="353"/>
      <c r="Z109" s="342"/>
      <c r="AA109" s="343"/>
      <c r="AB109" s="343"/>
      <c r="AC109" s="343"/>
      <c r="AD109" s="240"/>
      <c r="AE109" s="342"/>
      <c r="AF109" s="343"/>
      <c r="AG109" s="343"/>
      <c r="AH109" s="343"/>
      <c r="AI109" s="240"/>
      <c r="AJ109" s="342">
        <v>2</v>
      </c>
      <c r="AK109" s="343"/>
      <c r="AL109" s="343"/>
      <c r="AM109" s="395">
        <v>1</v>
      </c>
      <c r="AN109" s="240">
        <v>3</v>
      </c>
    </row>
    <row r="110" spans="1:40" ht="12.75">
      <c r="A110" s="38" t="s">
        <v>264</v>
      </c>
      <c r="B110" s="71" t="s">
        <v>289</v>
      </c>
      <c r="C110" s="227" t="s">
        <v>98</v>
      </c>
      <c r="D110" s="140"/>
      <c r="E110" s="346"/>
      <c r="F110" s="197"/>
      <c r="G110" s="198"/>
      <c r="H110" s="198"/>
      <c r="I110" s="198"/>
      <c r="J110" s="199"/>
      <c r="K110" s="197"/>
      <c r="L110" s="198"/>
      <c r="M110" s="198"/>
      <c r="N110" s="198"/>
      <c r="O110" s="199"/>
      <c r="P110" s="197"/>
      <c r="Q110" s="198"/>
      <c r="R110" s="198"/>
      <c r="S110" s="198"/>
      <c r="T110" s="199"/>
      <c r="U110" s="197"/>
      <c r="V110" s="198"/>
      <c r="W110" s="198"/>
      <c r="X110" s="198"/>
      <c r="Y110" s="199"/>
      <c r="Z110" s="201"/>
      <c r="AA110" s="135"/>
      <c r="AB110" s="135"/>
      <c r="AC110" s="135"/>
      <c r="AD110" s="347"/>
      <c r="AE110" s="332" t="s">
        <v>99</v>
      </c>
      <c r="AF110" s="333"/>
      <c r="AG110" s="334"/>
      <c r="AH110" s="348"/>
      <c r="AI110" s="349">
        <v>4</v>
      </c>
      <c r="AJ110" s="350" t="s">
        <v>100</v>
      </c>
      <c r="AK110" s="351"/>
      <c r="AL110" s="351"/>
      <c r="AM110" s="351"/>
      <c r="AN110" s="352"/>
    </row>
    <row r="111" spans="1:40" ht="12.75">
      <c r="A111" s="38" t="s">
        <v>264</v>
      </c>
      <c r="B111" s="71" t="s">
        <v>290</v>
      </c>
      <c r="C111" s="227" t="s">
        <v>101</v>
      </c>
      <c r="D111" s="53"/>
      <c r="E111" s="74">
        <f>10*(SUM(F111:I111,K111:N111,P111:S111,U111:X111,Z111:AC111,AE111:AH111,AJ111:AM111))</f>
        <v>10</v>
      </c>
      <c r="F111" s="75"/>
      <c r="G111" s="76"/>
      <c r="H111" s="76"/>
      <c r="I111" s="76"/>
      <c r="J111" s="203"/>
      <c r="K111" s="75"/>
      <c r="L111" s="76"/>
      <c r="M111" s="76"/>
      <c r="N111" s="76"/>
      <c r="O111" s="203"/>
      <c r="P111" s="75"/>
      <c r="Q111" s="76"/>
      <c r="R111" s="76"/>
      <c r="S111" s="76"/>
      <c r="T111" s="203"/>
      <c r="U111" s="75"/>
      <c r="V111" s="76"/>
      <c r="W111" s="76"/>
      <c r="X111" s="76"/>
      <c r="Y111" s="203"/>
      <c r="Z111" s="201"/>
      <c r="AA111" s="135"/>
      <c r="AB111" s="135"/>
      <c r="AC111" s="135"/>
      <c r="AD111" s="229"/>
      <c r="AE111" s="201"/>
      <c r="AF111" s="135">
        <v>1</v>
      </c>
      <c r="AG111" s="135"/>
      <c r="AH111" s="135"/>
      <c r="AI111" s="204">
        <v>1</v>
      </c>
      <c r="AJ111" s="201"/>
      <c r="AK111" s="135"/>
      <c r="AL111" s="135"/>
      <c r="AM111" s="135"/>
      <c r="AN111" s="204"/>
    </row>
    <row r="112" spans="1:40" ht="12.75">
      <c r="A112" s="38" t="s">
        <v>264</v>
      </c>
      <c r="B112" s="367" t="s">
        <v>226</v>
      </c>
      <c r="C112" s="227" t="s">
        <v>102</v>
      </c>
      <c r="D112" s="53"/>
      <c r="E112" s="74">
        <f>10*(SUM(F112:I112,K112:N112,P112:S112,U112:X112,Z112:AC112,AE112:AH112,AJ112:AM112))</f>
        <v>10</v>
      </c>
      <c r="F112" s="75"/>
      <c r="G112" s="76"/>
      <c r="H112" s="76"/>
      <c r="I112" s="76"/>
      <c r="J112" s="203"/>
      <c r="K112" s="75"/>
      <c r="L112" s="76"/>
      <c r="M112" s="76"/>
      <c r="N112" s="76"/>
      <c r="O112" s="203"/>
      <c r="P112" s="75"/>
      <c r="Q112" s="76"/>
      <c r="R112" s="76"/>
      <c r="S112" s="76"/>
      <c r="T112" s="203"/>
      <c r="U112" s="75"/>
      <c r="V112" s="76"/>
      <c r="W112" s="76"/>
      <c r="X112" s="76"/>
      <c r="Y112" s="203"/>
      <c r="Z112" s="201"/>
      <c r="AA112" s="135"/>
      <c r="AB112" s="135"/>
      <c r="AC112" s="135"/>
      <c r="AD112" s="229"/>
      <c r="AE112" s="201"/>
      <c r="AF112" s="135"/>
      <c r="AG112" s="135"/>
      <c r="AH112" s="135"/>
      <c r="AI112" s="204"/>
      <c r="AJ112" s="201"/>
      <c r="AK112" s="135">
        <v>1</v>
      </c>
      <c r="AL112" s="135"/>
      <c r="AM112" s="135"/>
      <c r="AN112" s="204">
        <v>1</v>
      </c>
    </row>
    <row r="113" spans="1:40" ht="13.5" thickBot="1">
      <c r="A113" s="22" t="s">
        <v>264</v>
      </c>
      <c r="B113" s="379" t="s">
        <v>227</v>
      </c>
      <c r="C113" s="80" t="s">
        <v>103</v>
      </c>
      <c r="D113" s="81"/>
      <c r="E113" s="354"/>
      <c r="F113" s="205"/>
      <c r="G113" s="206"/>
      <c r="H113" s="206"/>
      <c r="I113" s="206"/>
      <c r="J113" s="207"/>
      <c r="K113" s="205"/>
      <c r="L113" s="206"/>
      <c r="M113" s="206"/>
      <c r="N113" s="206"/>
      <c r="O113" s="207"/>
      <c r="P113" s="205"/>
      <c r="Q113" s="206"/>
      <c r="R113" s="206"/>
      <c r="S113" s="206"/>
      <c r="T113" s="207"/>
      <c r="U113" s="205"/>
      <c r="V113" s="206"/>
      <c r="W113" s="206"/>
      <c r="X113" s="206"/>
      <c r="Y113" s="207"/>
      <c r="Z113" s="208"/>
      <c r="AA113" s="209"/>
      <c r="AB113" s="209"/>
      <c r="AC113" s="209"/>
      <c r="AD113" s="235"/>
      <c r="AE113" s="208"/>
      <c r="AF113" s="209"/>
      <c r="AG113" s="209"/>
      <c r="AH113" s="209"/>
      <c r="AI113" s="236"/>
      <c r="AJ113" s="208"/>
      <c r="AK113" s="209"/>
      <c r="AL113" s="209"/>
      <c r="AM113" s="209"/>
      <c r="AN113" s="210">
        <v>15</v>
      </c>
    </row>
    <row r="114" spans="2:40" ht="12.75">
      <c r="B114" s="30"/>
      <c r="C114" s="88" t="s">
        <v>137</v>
      </c>
      <c r="D114" s="89">
        <f>J114+O114+T114+Y114+AD114+AI114+AN114</f>
        <v>52</v>
      </c>
      <c r="E114" s="90">
        <f aca="true" t="shared" si="8" ref="E114:AI114">SUM(E97:E113)</f>
        <v>200</v>
      </c>
      <c r="F114" s="89">
        <f t="shared" si="8"/>
        <v>0</v>
      </c>
      <c r="G114" s="89">
        <f t="shared" si="8"/>
        <v>0</v>
      </c>
      <c r="H114" s="89">
        <f t="shared" si="8"/>
        <v>0</v>
      </c>
      <c r="I114" s="89">
        <f t="shared" si="8"/>
        <v>0</v>
      </c>
      <c r="J114" s="89">
        <f t="shared" si="8"/>
        <v>0</v>
      </c>
      <c r="K114" s="89">
        <f t="shared" si="8"/>
        <v>0</v>
      </c>
      <c r="L114" s="89">
        <f t="shared" si="8"/>
        <v>0</v>
      </c>
      <c r="M114" s="89">
        <f t="shared" si="8"/>
        <v>0</v>
      </c>
      <c r="N114" s="89">
        <f t="shared" si="8"/>
        <v>0</v>
      </c>
      <c r="O114" s="89">
        <f t="shared" si="8"/>
        <v>0</v>
      </c>
      <c r="P114" s="89">
        <f t="shared" si="8"/>
        <v>0</v>
      </c>
      <c r="Q114" s="89">
        <f t="shared" si="8"/>
        <v>0</v>
      </c>
      <c r="R114" s="89">
        <f t="shared" si="8"/>
        <v>0</v>
      </c>
      <c r="S114" s="89">
        <f t="shared" si="8"/>
        <v>0</v>
      </c>
      <c r="T114" s="89">
        <f t="shared" si="8"/>
        <v>0</v>
      </c>
      <c r="U114" s="89">
        <f t="shared" si="8"/>
        <v>0</v>
      </c>
      <c r="V114" s="89">
        <f t="shared" si="8"/>
        <v>0</v>
      </c>
      <c r="W114" s="89">
        <f t="shared" si="8"/>
        <v>0</v>
      </c>
      <c r="X114" s="89">
        <f t="shared" si="8"/>
        <v>0</v>
      </c>
      <c r="Y114" s="89">
        <f t="shared" si="8"/>
        <v>0</v>
      </c>
      <c r="Z114" s="89">
        <f t="shared" si="8"/>
        <v>4</v>
      </c>
      <c r="AA114" s="89">
        <f t="shared" si="8"/>
        <v>0</v>
      </c>
      <c r="AB114" s="89">
        <f t="shared" si="8"/>
        <v>0</v>
      </c>
      <c r="AC114" s="89">
        <f t="shared" si="8"/>
        <v>2</v>
      </c>
      <c r="AD114" s="89">
        <f t="shared" si="8"/>
        <v>13</v>
      </c>
      <c r="AE114" s="89">
        <f t="shared" si="8"/>
        <v>4</v>
      </c>
      <c r="AF114" s="89">
        <f t="shared" si="8"/>
        <v>1</v>
      </c>
      <c r="AG114" s="89">
        <f t="shared" si="8"/>
        <v>3</v>
      </c>
      <c r="AH114" s="89">
        <f t="shared" si="8"/>
        <v>0</v>
      </c>
      <c r="AI114" s="89">
        <f t="shared" si="8"/>
        <v>17</v>
      </c>
      <c r="AJ114" s="89">
        <f>SUM(AJ97:AJ112,AJ113)</f>
        <v>2</v>
      </c>
      <c r="AK114" s="89">
        <f>SUM(AK97:AK112,AK113)</f>
        <v>2</v>
      </c>
      <c r="AL114" s="89">
        <f>SUM(AL97:AL112,AL113)</f>
        <v>1</v>
      </c>
      <c r="AM114" s="89">
        <f>SUM(AM97:AM112,AM113)</f>
        <v>1</v>
      </c>
      <c r="AN114" s="89">
        <f>SUM(AN97:AN112,AN113)</f>
        <v>22</v>
      </c>
    </row>
    <row r="115" spans="1:40" s="30" customFormat="1" ht="12.75">
      <c r="A115" s="26"/>
      <c r="D115" s="29"/>
      <c r="E115" s="29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</row>
    <row r="116" spans="2:40" ht="12.75">
      <c r="B116" s="30"/>
      <c r="C116" s="91"/>
      <c r="D116" s="29"/>
      <c r="E116" s="29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</row>
    <row r="117" spans="2:40" ht="15.75">
      <c r="B117" s="120"/>
      <c r="C117" s="120"/>
      <c r="D117" s="120"/>
      <c r="E117" s="120"/>
      <c r="F117" s="120"/>
      <c r="G117" s="120"/>
      <c r="H117" s="120"/>
      <c r="I117" s="120"/>
      <c r="J117" s="121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N117" s="23"/>
    </row>
    <row r="118" spans="2:40" ht="13.5" customHeight="1">
      <c r="B118" s="492" t="s">
        <v>282</v>
      </c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</row>
    <row r="119" spans="2:40" ht="13.5" customHeight="1" thickBot="1">
      <c r="B119" s="30"/>
      <c r="C119" s="30"/>
      <c r="D119" s="26"/>
      <c r="E119" s="383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</row>
    <row r="120" spans="1:40" ht="13.5" thickBot="1">
      <c r="A120" s="38" t="s">
        <v>264</v>
      </c>
      <c r="B120" s="366" t="s">
        <v>228</v>
      </c>
      <c r="C120" s="426" t="s">
        <v>292</v>
      </c>
      <c r="D120" s="151"/>
      <c r="E120" s="398">
        <f aca="true" t="shared" si="9" ref="E120:E129">10*(SUM(F120:I120,K120:N120,P120:S120,U120:X120,Z120:AC120,AE120:AH120,AJ120:AM120))</f>
        <v>20</v>
      </c>
      <c r="F120" s="47"/>
      <c r="G120" s="48"/>
      <c r="H120" s="48"/>
      <c r="I120" s="48"/>
      <c r="J120" s="249"/>
      <c r="K120" s="47"/>
      <c r="L120" s="48"/>
      <c r="M120" s="48"/>
      <c r="N120" s="48"/>
      <c r="O120" s="249"/>
      <c r="P120" s="47"/>
      <c r="Q120" s="48"/>
      <c r="R120" s="48"/>
      <c r="S120" s="48"/>
      <c r="T120" s="249"/>
      <c r="U120" s="47"/>
      <c r="V120" s="48"/>
      <c r="W120" s="48"/>
      <c r="X120" s="48"/>
      <c r="Y120" s="249"/>
      <c r="Z120" s="223">
        <v>1</v>
      </c>
      <c r="AA120" s="224"/>
      <c r="AB120" s="224"/>
      <c r="AC120" s="438">
        <v>1</v>
      </c>
      <c r="AD120" s="437">
        <v>5</v>
      </c>
      <c r="AE120" s="79"/>
      <c r="AF120" s="224"/>
      <c r="AG120" s="224"/>
      <c r="AH120" s="224"/>
      <c r="AI120" s="225"/>
      <c r="AJ120" s="226"/>
      <c r="AK120" s="224"/>
      <c r="AL120" s="224"/>
      <c r="AM120" s="224"/>
      <c r="AN120" s="225"/>
    </row>
    <row r="121" spans="1:40" ht="12.75">
      <c r="A121" s="38" t="s">
        <v>264</v>
      </c>
      <c r="B121" s="368" t="s">
        <v>229</v>
      </c>
      <c r="C121" s="426" t="s">
        <v>293</v>
      </c>
      <c r="D121" s="73"/>
      <c r="E121" s="74">
        <f t="shared" si="9"/>
        <v>20</v>
      </c>
      <c r="F121" s="55"/>
      <c r="G121" s="56"/>
      <c r="H121" s="56"/>
      <c r="I121" s="56"/>
      <c r="J121" s="245"/>
      <c r="K121" s="55"/>
      <c r="L121" s="56"/>
      <c r="M121" s="56"/>
      <c r="N121" s="56"/>
      <c r="O121" s="245"/>
      <c r="P121" s="55"/>
      <c r="Q121" s="56"/>
      <c r="R121" s="56"/>
      <c r="S121" s="56"/>
      <c r="T121" s="245"/>
      <c r="U121" s="55"/>
      <c r="V121" s="56"/>
      <c r="W121" s="56"/>
      <c r="X121" s="56"/>
      <c r="Y121" s="245"/>
      <c r="Z121" s="201"/>
      <c r="AA121" s="135"/>
      <c r="AB121" s="135"/>
      <c r="AC121" s="135"/>
      <c r="AD121" s="202"/>
      <c r="AE121" s="439">
        <v>1</v>
      </c>
      <c r="AF121" s="135"/>
      <c r="AG121" s="135">
        <v>1</v>
      </c>
      <c r="AH121" s="135"/>
      <c r="AI121" s="202">
        <v>4</v>
      </c>
      <c r="AJ121" s="201"/>
      <c r="AK121" s="135"/>
      <c r="AL121" s="135"/>
      <c r="AM121" s="135"/>
      <c r="AN121" s="202"/>
    </row>
    <row r="122" spans="1:40" ht="12.75">
      <c r="A122" s="38" t="s">
        <v>264</v>
      </c>
      <c r="B122" s="376" t="s">
        <v>230</v>
      </c>
      <c r="C122" s="427" t="s">
        <v>159</v>
      </c>
      <c r="D122" s="73"/>
      <c r="E122" s="74">
        <f t="shared" si="9"/>
        <v>20</v>
      </c>
      <c r="F122" s="65"/>
      <c r="G122" s="66"/>
      <c r="H122" s="66"/>
      <c r="I122" s="66"/>
      <c r="J122" s="248"/>
      <c r="K122" s="65"/>
      <c r="L122" s="66"/>
      <c r="M122" s="66"/>
      <c r="N122" s="66"/>
      <c r="O122" s="248"/>
      <c r="P122" s="65"/>
      <c r="Q122" s="66"/>
      <c r="R122" s="66"/>
      <c r="S122" s="66"/>
      <c r="T122" s="248"/>
      <c r="U122" s="65"/>
      <c r="V122" s="66"/>
      <c r="W122" s="66"/>
      <c r="X122" s="66"/>
      <c r="Y122" s="248"/>
      <c r="Z122" s="228">
        <v>1</v>
      </c>
      <c r="AA122" s="138"/>
      <c r="AB122" s="138">
        <v>1</v>
      </c>
      <c r="AC122" s="138"/>
      <c r="AD122" s="204">
        <v>5</v>
      </c>
      <c r="AE122" s="79"/>
      <c r="AF122" s="138"/>
      <c r="AG122" s="138"/>
      <c r="AH122" s="138"/>
      <c r="AI122" s="204"/>
      <c r="AJ122" s="79"/>
      <c r="AK122" s="138"/>
      <c r="AL122" s="138"/>
      <c r="AM122" s="138"/>
      <c r="AN122" s="204"/>
    </row>
    <row r="123" spans="1:40" s="22" customFormat="1" ht="12.75">
      <c r="A123" s="38" t="s">
        <v>264</v>
      </c>
      <c r="B123" s="368" t="s">
        <v>231</v>
      </c>
      <c r="C123" s="405" t="s">
        <v>141</v>
      </c>
      <c r="D123" s="73"/>
      <c r="E123" s="74">
        <f t="shared" si="9"/>
        <v>20</v>
      </c>
      <c r="F123" s="75"/>
      <c r="G123" s="76"/>
      <c r="H123" s="76"/>
      <c r="I123" s="76"/>
      <c r="J123" s="203"/>
      <c r="K123" s="75"/>
      <c r="L123" s="76"/>
      <c r="M123" s="76"/>
      <c r="N123" s="76"/>
      <c r="O123" s="203"/>
      <c r="P123" s="75"/>
      <c r="Q123" s="76"/>
      <c r="R123" s="76"/>
      <c r="S123" s="76"/>
      <c r="T123" s="203"/>
      <c r="U123" s="75"/>
      <c r="V123" s="76"/>
      <c r="W123" s="76"/>
      <c r="X123" s="76"/>
      <c r="Y123" s="203"/>
      <c r="Z123" s="79">
        <v>1</v>
      </c>
      <c r="AA123" s="138"/>
      <c r="AB123" s="138">
        <v>1</v>
      </c>
      <c r="AC123" s="138"/>
      <c r="AD123" s="204">
        <v>3</v>
      </c>
      <c r="AE123" s="79"/>
      <c r="AF123" s="138"/>
      <c r="AG123" s="138"/>
      <c r="AH123" s="138"/>
      <c r="AI123" s="204"/>
      <c r="AJ123" s="79"/>
      <c r="AK123" s="138"/>
      <c r="AL123" s="138"/>
      <c r="AM123" s="138"/>
      <c r="AN123" s="204"/>
    </row>
    <row r="124" spans="1:40" s="258" customFormat="1" ht="12.75">
      <c r="A124" s="38" t="s">
        <v>264</v>
      </c>
      <c r="B124" s="376" t="s">
        <v>232</v>
      </c>
      <c r="C124" s="405" t="s">
        <v>150</v>
      </c>
      <c r="D124" s="250"/>
      <c r="E124" s="74">
        <f t="shared" si="9"/>
        <v>20</v>
      </c>
      <c r="F124" s="251"/>
      <c r="G124" s="252"/>
      <c r="H124" s="252"/>
      <c r="I124" s="252"/>
      <c r="J124" s="253"/>
      <c r="K124" s="251"/>
      <c r="L124" s="252"/>
      <c r="M124" s="252"/>
      <c r="N124" s="252"/>
      <c r="O124" s="253"/>
      <c r="P124" s="251"/>
      <c r="Q124" s="252"/>
      <c r="R124" s="252"/>
      <c r="S124" s="252"/>
      <c r="T124" s="253"/>
      <c r="U124" s="251"/>
      <c r="V124" s="252"/>
      <c r="W124" s="252"/>
      <c r="X124" s="252"/>
      <c r="Y124" s="253"/>
      <c r="Z124" s="254"/>
      <c r="AA124" s="255"/>
      <c r="AB124" s="255"/>
      <c r="AC124" s="255"/>
      <c r="AD124" s="256"/>
      <c r="AE124" s="254">
        <v>1</v>
      </c>
      <c r="AF124" s="255"/>
      <c r="AG124" s="255">
        <v>1</v>
      </c>
      <c r="AH124" s="255"/>
      <c r="AI124" s="257">
        <v>2</v>
      </c>
      <c r="AJ124" s="254"/>
      <c r="AK124" s="255"/>
      <c r="AL124" s="255"/>
      <c r="AM124" s="255"/>
      <c r="AN124" s="257"/>
    </row>
    <row r="125" spans="1:40" s="258" customFormat="1" ht="12.75">
      <c r="A125" s="258" t="s">
        <v>264</v>
      </c>
      <c r="B125" s="368" t="s">
        <v>233</v>
      </c>
      <c r="C125" s="402" t="s">
        <v>158</v>
      </c>
      <c r="D125" s="53"/>
      <c r="E125" s="74">
        <f t="shared" si="9"/>
        <v>20</v>
      </c>
      <c r="F125" s="75"/>
      <c r="G125" s="76"/>
      <c r="H125" s="76"/>
      <c r="I125" s="76"/>
      <c r="J125" s="78"/>
      <c r="K125" s="75"/>
      <c r="L125" s="76"/>
      <c r="M125" s="76"/>
      <c r="N125" s="76"/>
      <c r="O125" s="78"/>
      <c r="P125" s="75"/>
      <c r="Q125" s="76"/>
      <c r="R125" s="76"/>
      <c r="S125" s="76"/>
      <c r="T125" s="78"/>
      <c r="U125" s="75"/>
      <c r="V125" s="76"/>
      <c r="W125" s="76"/>
      <c r="X125" s="76"/>
      <c r="Y125" s="77"/>
      <c r="Z125" s="75"/>
      <c r="AA125" s="76"/>
      <c r="AB125" s="76"/>
      <c r="AC125" s="76"/>
      <c r="AD125" s="77"/>
      <c r="AE125" s="75"/>
      <c r="AF125" s="76"/>
      <c r="AG125" s="76"/>
      <c r="AH125" s="76"/>
      <c r="AI125" s="78"/>
      <c r="AJ125" s="442">
        <v>1</v>
      </c>
      <c r="AK125" s="76"/>
      <c r="AL125" s="76">
        <v>1</v>
      </c>
      <c r="AM125" s="76"/>
      <c r="AN125" s="77">
        <v>2</v>
      </c>
    </row>
    <row r="126" spans="1:40" ht="12.75">
      <c r="A126" s="26" t="s">
        <v>264</v>
      </c>
      <c r="B126" s="376" t="s">
        <v>234</v>
      </c>
      <c r="C126" s="428" t="s">
        <v>151</v>
      </c>
      <c r="D126" s="260"/>
      <c r="E126" s="328">
        <f t="shared" si="9"/>
        <v>10</v>
      </c>
      <c r="F126" s="261"/>
      <c r="G126" s="262"/>
      <c r="H126" s="262"/>
      <c r="I126" s="262"/>
      <c r="J126" s="263"/>
      <c r="K126" s="261"/>
      <c r="L126" s="262"/>
      <c r="M126" s="262"/>
      <c r="N126" s="262"/>
      <c r="O126" s="263"/>
      <c r="P126" s="261"/>
      <c r="Q126" s="262"/>
      <c r="R126" s="262"/>
      <c r="S126" s="262"/>
      <c r="T126" s="263"/>
      <c r="U126" s="261"/>
      <c r="V126" s="262"/>
      <c r="W126" s="262"/>
      <c r="X126" s="262"/>
      <c r="Y126" s="263"/>
      <c r="Z126" s="201"/>
      <c r="AA126" s="135"/>
      <c r="AB126" s="135"/>
      <c r="AC126" s="135"/>
      <c r="AD126" s="202"/>
      <c r="AE126" s="265"/>
      <c r="AF126" s="264"/>
      <c r="AG126" s="264"/>
      <c r="AH126" s="264"/>
      <c r="AI126" s="240"/>
      <c r="AJ126" s="79"/>
      <c r="AK126" s="264"/>
      <c r="AL126" s="264">
        <v>1</v>
      </c>
      <c r="AM126" s="234"/>
      <c r="AN126" s="440">
        <v>2</v>
      </c>
    </row>
    <row r="127" spans="1:40" s="22" customFormat="1" ht="12.75">
      <c r="A127" s="38" t="s">
        <v>264</v>
      </c>
      <c r="B127" s="368" t="s">
        <v>235</v>
      </c>
      <c r="C127" s="429" t="s">
        <v>144</v>
      </c>
      <c r="D127" s="137"/>
      <c r="E127" s="324">
        <f t="shared" si="9"/>
        <v>20</v>
      </c>
      <c r="F127" s="197"/>
      <c r="G127" s="198"/>
      <c r="H127" s="198"/>
      <c r="I127" s="198"/>
      <c r="J127" s="199"/>
      <c r="K127" s="197"/>
      <c r="L127" s="198"/>
      <c r="M127" s="198"/>
      <c r="N127" s="198"/>
      <c r="O127" s="199"/>
      <c r="P127" s="197"/>
      <c r="Q127" s="198"/>
      <c r="R127" s="198"/>
      <c r="S127" s="198"/>
      <c r="T127" s="199"/>
      <c r="U127" s="197"/>
      <c r="V127" s="198"/>
      <c r="W127" s="198"/>
      <c r="X127" s="198"/>
      <c r="Y127" s="199"/>
      <c r="Z127" s="201"/>
      <c r="AA127" s="135"/>
      <c r="AB127" s="135"/>
      <c r="AC127" s="135"/>
      <c r="AD127" s="202"/>
      <c r="AE127" s="355">
        <v>1</v>
      </c>
      <c r="AF127" s="135"/>
      <c r="AG127" s="135">
        <v>1</v>
      </c>
      <c r="AH127" s="135"/>
      <c r="AI127" s="202">
        <v>4</v>
      </c>
      <c r="AJ127" s="201"/>
      <c r="AK127" s="135"/>
      <c r="AL127" s="135"/>
      <c r="AM127" s="135"/>
      <c r="AN127" s="356"/>
    </row>
    <row r="128" spans="1:40" s="258" customFormat="1" ht="12.75">
      <c r="A128" s="38" t="s">
        <v>264</v>
      </c>
      <c r="B128" s="376" t="s">
        <v>236</v>
      </c>
      <c r="C128" s="428" t="s">
        <v>160</v>
      </c>
      <c r="D128" s="250"/>
      <c r="E128" s="74">
        <f t="shared" si="9"/>
        <v>10</v>
      </c>
      <c r="F128" s="251"/>
      <c r="G128" s="252"/>
      <c r="H128" s="252"/>
      <c r="I128" s="252"/>
      <c r="J128" s="253"/>
      <c r="K128" s="251"/>
      <c r="L128" s="252"/>
      <c r="M128" s="252"/>
      <c r="N128" s="252"/>
      <c r="O128" s="253"/>
      <c r="P128" s="251"/>
      <c r="Q128" s="252"/>
      <c r="R128" s="252"/>
      <c r="S128" s="252"/>
      <c r="T128" s="253"/>
      <c r="U128" s="251"/>
      <c r="V128" s="252"/>
      <c r="W128" s="252"/>
      <c r="X128" s="252"/>
      <c r="Y128" s="253"/>
      <c r="Z128" s="254"/>
      <c r="AA128" s="255"/>
      <c r="AB128" s="255"/>
      <c r="AC128" s="255"/>
      <c r="AD128" s="257"/>
      <c r="AE128" s="220">
        <v>1</v>
      </c>
      <c r="AF128" s="232"/>
      <c r="AG128" s="232"/>
      <c r="AH128" s="232"/>
      <c r="AI128" s="233">
        <v>2</v>
      </c>
      <c r="AJ128" s="254"/>
      <c r="AK128" s="255"/>
      <c r="AL128" s="255"/>
      <c r="AM128" s="255"/>
      <c r="AN128" s="268"/>
    </row>
    <row r="129" spans="1:40" ht="25.5">
      <c r="A129" s="38" t="s">
        <v>264</v>
      </c>
      <c r="B129" s="368" t="s">
        <v>237</v>
      </c>
      <c r="C129" s="430" t="s">
        <v>142</v>
      </c>
      <c r="D129" s="338"/>
      <c r="E129" s="328">
        <f t="shared" si="9"/>
        <v>20</v>
      </c>
      <c r="F129" s="339"/>
      <c r="G129" s="340"/>
      <c r="H129" s="340"/>
      <c r="I129" s="340"/>
      <c r="J129" s="353"/>
      <c r="K129" s="339"/>
      <c r="L129" s="340"/>
      <c r="M129" s="340"/>
      <c r="N129" s="340"/>
      <c r="O129" s="353"/>
      <c r="P129" s="339"/>
      <c r="Q129" s="340"/>
      <c r="R129" s="340"/>
      <c r="S129" s="340"/>
      <c r="T129" s="353"/>
      <c r="U129" s="339"/>
      <c r="V129" s="340"/>
      <c r="W129" s="340"/>
      <c r="X129" s="340"/>
      <c r="Y129" s="353"/>
      <c r="Z129" s="342"/>
      <c r="AA129" s="343"/>
      <c r="AB129" s="343"/>
      <c r="AC129" s="343"/>
      <c r="AD129" s="240"/>
      <c r="AE129" s="358"/>
      <c r="AF129" s="234"/>
      <c r="AG129" s="234"/>
      <c r="AH129" s="234"/>
      <c r="AI129" s="359"/>
      <c r="AJ129" s="441">
        <v>1</v>
      </c>
      <c r="AK129" s="360"/>
      <c r="AL129" s="360">
        <v>1</v>
      </c>
      <c r="AM129" s="360"/>
      <c r="AN129" s="361">
        <v>2</v>
      </c>
    </row>
    <row r="130" spans="1:40" s="258" customFormat="1" ht="12.75">
      <c r="A130" s="258" t="s">
        <v>264</v>
      </c>
      <c r="B130" s="376" t="s">
        <v>238</v>
      </c>
      <c r="C130" s="419" t="s">
        <v>98</v>
      </c>
      <c r="D130" s="140"/>
      <c r="E130" s="346"/>
      <c r="F130" s="55"/>
      <c r="G130" s="56"/>
      <c r="H130" s="56"/>
      <c r="I130" s="56"/>
      <c r="J130" s="245"/>
      <c r="K130" s="55"/>
      <c r="L130" s="56"/>
      <c r="M130" s="56"/>
      <c r="N130" s="56"/>
      <c r="O130" s="245"/>
      <c r="P130" s="55"/>
      <c r="Q130" s="56"/>
      <c r="R130" s="56"/>
      <c r="S130" s="56"/>
      <c r="T130" s="245"/>
      <c r="U130" s="55"/>
      <c r="V130" s="56"/>
      <c r="W130" s="56"/>
      <c r="X130" s="56"/>
      <c r="Y130" s="245"/>
      <c r="Z130" s="246"/>
      <c r="AA130" s="247"/>
      <c r="AB130" s="247"/>
      <c r="AC130" s="247"/>
      <c r="AD130" s="357"/>
      <c r="AE130" s="332" t="s">
        <v>99</v>
      </c>
      <c r="AF130" s="333"/>
      <c r="AG130" s="334"/>
      <c r="AH130" s="335"/>
      <c r="AI130" s="336">
        <v>4</v>
      </c>
      <c r="AJ130" s="350" t="s">
        <v>100</v>
      </c>
      <c r="AK130" s="351"/>
      <c r="AL130" s="351"/>
      <c r="AM130" s="351"/>
      <c r="AN130" s="352"/>
    </row>
    <row r="131" spans="1:40" ht="13.5" customHeight="1">
      <c r="A131" s="38" t="s">
        <v>264</v>
      </c>
      <c r="B131" s="368" t="s">
        <v>239</v>
      </c>
      <c r="C131" s="419" t="s">
        <v>101</v>
      </c>
      <c r="D131" s="53"/>
      <c r="E131" s="74">
        <f>10*(SUM(F131:I131,K131:N131,P131:S131,U131:X131,Z131:AC131,AE131:AH131,AJ131:AM131))</f>
        <v>10</v>
      </c>
      <c r="F131" s="65"/>
      <c r="G131" s="66"/>
      <c r="H131" s="66"/>
      <c r="I131" s="66"/>
      <c r="J131" s="248"/>
      <c r="K131" s="65"/>
      <c r="L131" s="66"/>
      <c r="M131" s="66"/>
      <c r="N131" s="66"/>
      <c r="O131" s="248"/>
      <c r="P131" s="65"/>
      <c r="Q131" s="66"/>
      <c r="R131" s="66"/>
      <c r="S131" s="66"/>
      <c r="T131" s="248"/>
      <c r="U131" s="65"/>
      <c r="V131" s="66"/>
      <c r="W131" s="66"/>
      <c r="X131" s="66"/>
      <c r="Y131" s="248"/>
      <c r="Z131" s="246"/>
      <c r="AA131" s="247"/>
      <c r="AB131" s="247"/>
      <c r="AC131" s="247"/>
      <c r="AD131" s="259"/>
      <c r="AE131" s="246"/>
      <c r="AF131" s="247">
        <v>1</v>
      </c>
      <c r="AG131" s="247"/>
      <c r="AH131" s="247"/>
      <c r="AI131" s="160">
        <v>1</v>
      </c>
      <c r="AJ131" s="246"/>
      <c r="AK131" s="247"/>
      <c r="AL131" s="247"/>
      <c r="AM131" s="247"/>
      <c r="AN131" s="160"/>
    </row>
    <row r="132" spans="1:40" ht="13.5" customHeight="1">
      <c r="A132" s="38" t="s">
        <v>264</v>
      </c>
      <c r="B132" s="376" t="s">
        <v>240</v>
      </c>
      <c r="C132" s="419" t="s">
        <v>138</v>
      </c>
      <c r="D132" s="53"/>
      <c r="E132" s="74">
        <f>10*(SUM(F132:I132,K132:N132,P132:S132,U132:X132,Z132:AC132,AE132:AH132,AJ132:AM132))</f>
        <v>10</v>
      </c>
      <c r="F132" s="65"/>
      <c r="G132" s="66"/>
      <c r="H132" s="66"/>
      <c r="I132" s="66"/>
      <c r="J132" s="248"/>
      <c r="K132" s="65"/>
      <c r="L132" s="66"/>
      <c r="M132" s="66"/>
      <c r="N132" s="66"/>
      <c r="O132" s="248"/>
      <c r="P132" s="65"/>
      <c r="Q132" s="66"/>
      <c r="R132" s="66"/>
      <c r="S132" s="66"/>
      <c r="T132" s="248"/>
      <c r="U132" s="65"/>
      <c r="V132" s="66"/>
      <c r="W132" s="66"/>
      <c r="X132" s="66"/>
      <c r="Y132" s="248"/>
      <c r="Z132" s="246"/>
      <c r="AA132" s="247"/>
      <c r="AB132" s="247"/>
      <c r="AC132" s="247"/>
      <c r="AD132" s="259"/>
      <c r="AE132" s="246"/>
      <c r="AF132" s="247"/>
      <c r="AG132" s="247"/>
      <c r="AH132" s="247"/>
      <c r="AI132" s="160"/>
      <c r="AJ132" s="246"/>
      <c r="AK132" s="247">
        <v>1</v>
      </c>
      <c r="AL132" s="247"/>
      <c r="AM132" s="247"/>
      <c r="AN132" s="160">
        <v>1</v>
      </c>
    </row>
    <row r="133" spans="1:40" ht="13.5" customHeight="1" thickBot="1">
      <c r="A133" s="22" t="s">
        <v>264</v>
      </c>
      <c r="B133" s="380" t="s">
        <v>241</v>
      </c>
      <c r="C133" s="80" t="s">
        <v>103</v>
      </c>
      <c r="D133" s="81"/>
      <c r="E133" s="82">
        <f>15*(SUM(F133:I133,K133:N133,P133:S133,U133:X133,Z133:AC133,AE133:AH133,AJ133:AM133))</f>
        <v>0</v>
      </c>
      <c r="F133" s="83"/>
      <c r="G133" s="84"/>
      <c r="H133" s="84"/>
      <c r="I133" s="84"/>
      <c r="J133" s="241"/>
      <c r="K133" s="83"/>
      <c r="L133" s="84"/>
      <c r="M133" s="84"/>
      <c r="N133" s="84"/>
      <c r="O133" s="241"/>
      <c r="P133" s="83"/>
      <c r="Q133" s="84"/>
      <c r="R133" s="84"/>
      <c r="S133" s="84"/>
      <c r="T133" s="241"/>
      <c r="U133" s="83"/>
      <c r="V133" s="84"/>
      <c r="W133" s="84"/>
      <c r="X133" s="84"/>
      <c r="Y133" s="241"/>
      <c r="Z133" s="242"/>
      <c r="AA133" s="243"/>
      <c r="AB133" s="243"/>
      <c r="AC133" s="243"/>
      <c r="AD133" s="266"/>
      <c r="AE133" s="242"/>
      <c r="AF133" s="243"/>
      <c r="AG133" s="243"/>
      <c r="AH133" s="243"/>
      <c r="AI133" s="267"/>
      <c r="AJ133" s="242"/>
      <c r="AK133" s="243"/>
      <c r="AL133" s="243"/>
      <c r="AM133" s="243"/>
      <c r="AN133" s="244">
        <v>15</v>
      </c>
    </row>
    <row r="134" spans="2:40" ht="13.5" customHeight="1">
      <c r="B134" s="30"/>
      <c r="C134" s="88" t="s">
        <v>137</v>
      </c>
      <c r="D134" s="89">
        <f>J134+O134+T134+Y134+AD134+AI134+AN134</f>
        <v>52</v>
      </c>
      <c r="E134" s="74">
        <f>10*(SUM(F134:I134,K134:N134,P134:S134,U134:X134,Z134:AC134,AE134:AH134,AJ134:AM134))</f>
        <v>200</v>
      </c>
      <c r="F134" s="89">
        <f aca="true" t="shared" si="10" ref="F134:AN134">SUM(F120:F133)</f>
        <v>0</v>
      </c>
      <c r="G134" s="89">
        <f t="shared" si="10"/>
        <v>0</v>
      </c>
      <c r="H134" s="89">
        <f t="shared" si="10"/>
        <v>0</v>
      </c>
      <c r="I134" s="89">
        <f t="shared" si="10"/>
        <v>0</v>
      </c>
      <c r="J134" s="89">
        <f t="shared" si="10"/>
        <v>0</v>
      </c>
      <c r="K134" s="89">
        <f t="shared" si="10"/>
        <v>0</v>
      </c>
      <c r="L134" s="89">
        <f t="shared" si="10"/>
        <v>0</v>
      </c>
      <c r="M134" s="89">
        <f t="shared" si="10"/>
        <v>0</v>
      </c>
      <c r="N134" s="89">
        <f t="shared" si="10"/>
        <v>0</v>
      </c>
      <c r="O134" s="89">
        <f t="shared" si="10"/>
        <v>0</v>
      </c>
      <c r="P134" s="89">
        <f t="shared" si="10"/>
        <v>0</v>
      </c>
      <c r="Q134" s="89">
        <f t="shared" si="10"/>
        <v>0</v>
      </c>
      <c r="R134" s="89">
        <f t="shared" si="10"/>
        <v>0</v>
      </c>
      <c r="S134" s="89">
        <f t="shared" si="10"/>
        <v>0</v>
      </c>
      <c r="T134" s="89">
        <f t="shared" si="10"/>
        <v>0</v>
      </c>
      <c r="U134" s="89">
        <f t="shared" si="10"/>
        <v>0</v>
      </c>
      <c r="V134" s="89">
        <f t="shared" si="10"/>
        <v>0</v>
      </c>
      <c r="W134" s="89">
        <f t="shared" si="10"/>
        <v>0</v>
      </c>
      <c r="X134" s="89">
        <f t="shared" si="10"/>
        <v>0</v>
      </c>
      <c r="Y134" s="89">
        <f t="shared" si="10"/>
        <v>0</v>
      </c>
      <c r="Z134" s="89">
        <f t="shared" si="10"/>
        <v>3</v>
      </c>
      <c r="AA134" s="89">
        <f t="shared" si="10"/>
        <v>0</v>
      </c>
      <c r="AB134" s="89">
        <f t="shared" si="10"/>
        <v>2</v>
      </c>
      <c r="AC134" s="89">
        <f t="shared" si="10"/>
        <v>1</v>
      </c>
      <c r="AD134" s="89">
        <f t="shared" si="10"/>
        <v>13</v>
      </c>
      <c r="AE134" s="89">
        <f t="shared" si="10"/>
        <v>4</v>
      </c>
      <c r="AF134" s="89">
        <f t="shared" si="10"/>
        <v>1</v>
      </c>
      <c r="AG134" s="89">
        <f t="shared" si="10"/>
        <v>3</v>
      </c>
      <c r="AH134" s="89">
        <f t="shared" si="10"/>
        <v>0</v>
      </c>
      <c r="AI134" s="89">
        <f t="shared" si="10"/>
        <v>17</v>
      </c>
      <c r="AJ134" s="89">
        <f t="shared" si="10"/>
        <v>2</v>
      </c>
      <c r="AK134" s="89">
        <f t="shared" si="10"/>
        <v>1</v>
      </c>
      <c r="AL134" s="89">
        <f t="shared" si="10"/>
        <v>3</v>
      </c>
      <c r="AM134" s="89">
        <f t="shared" si="10"/>
        <v>0</v>
      </c>
      <c r="AN134" s="89">
        <f t="shared" si="10"/>
        <v>22</v>
      </c>
    </row>
    <row r="135" spans="2:40" ht="13.5" customHeight="1">
      <c r="B135" s="30"/>
      <c r="C135" s="30"/>
      <c r="D135" s="29"/>
      <c r="E135" s="29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</row>
    <row r="136" spans="2:40" ht="13.5" customHeight="1">
      <c r="B136" s="30"/>
      <c r="C136" s="91"/>
      <c r="D136" s="29"/>
      <c r="E136" s="29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</row>
    <row r="137" spans="2:40" ht="21" customHeight="1">
      <c r="B137" s="504" t="s">
        <v>147</v>
      </c>
      <c r="C137" s="504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4"/>
      <c r="U137" s="504"/>
      <c r="V137" s="504"/>
      <c r="W137" s="504"/>
      <c r="X137" s="504"/>
      <c r="Y137" s="504"/>
      <c r="Z137" s="504"/>
      <c r="AA137" s="504"/>
      <c r="AB137" s="504"/>
      <c r="AC137" s="504"/>
      <c r="AD137" s="504"/>
      <c r="AE137" s="504"/>
      <c r="AF137" s="504"/>
      <c r="AG137" s="504"/>
      <c r="AH137" s="504"/>
      <c r="AI137" s="504"/>
      <c r="AJ137" s="504"/>
      <c r="AK137" s="504"/>
      <c r="AL137" s="504"/>
      <c r="AM137" s="504"/>
      <c r="AN137" s="504"/>
    </row>
    <row r="138" spans="2:40" ht="3.75" customHeight="1" thickBot="1">
      <c r="B138" s="30"/>
      <c r="C138" s="382"/>
      <c r="D138" s="26"/>
      <c r="E138" s="383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</row>
    <row r="139" spans="2:40" ht="22.5">
      <c r="B139" s="319"/>
      <c r="C139" s="381" t="s">
        <v>105</v>
      </c>
      <c r="D139" s="314"/>
      <c r="E139" s="324">
        <v>40</v>
      </c>
      <c r="F139" s="271"/>
      <c r="G139" s="272"/>
      <c r="H139" s="272"/>
      <c r="I139" s="272"/>
      <c r="J139" s="316"/>
      <c r="K139" s="271"/>
      <c r="L139" s="272"/>
      <c r="M139" s="272"/>
      <c r="N139" s="272"/>
      <c r="O139" s="316"/>
      <c r="P139" s="271"/>
      <c r="Q139" s="272"/>
      <c r="R139" s="272"/>
      <c r="S139" s="272"/>
      <c r="T139" s="316"/>
      <c r="U139" s="271"/>
      <c r="V139" s="272"/>
      <c r="W139" s="272"/>
      <c r="X139" s="272"/>
      <c r="Y139" s="316"/>
      <c r="Z139" s="271"/>
      <c r="AA139" s="272"/>
      <c r="AB139" s="272"/>
      <c r="AC139" s="272"/>
      <c r="AD139" s="273"/>
      <c r="AE139" s="274"/>
      <c r="AF139" s="317"/>
      <c r="AG139" s="317"/>
      <c r="AH139" s="317"/>
      <c r="AI139" s="318"/>
      <c r="AJ139" s="274"/>
      <c r="AK139" s="317"/>
      <c r="AL139" s="317"/>
      <c r="AM139" s="317"/>
      <c r="AN139" s="318"/>
    </row>
    <row r="140" spans="1:40" ht="25.5">
      <c r="A140" s="149" t="s">
        <v>264</v>
      </c>
      <c r="B140" s="369" t="s">
        <v>291</v>
      </c>
      <c r="C140" s="186" t="s">
        <v>106</v>
      </c>
      <c r="D140" s="187"/>
      <c r="E140" s="74">
        <f aca="true" t="shared" si="11" ref="E140:E148">10*(SUM(F140:I140,K140:N140,P140:S140,U140:X140,Z140:AC140,AE140:AH140,AJ140:AM140))</f>
        <v>40</v>
      </c>
      <c r="F140" s="189"/>
      <c r="G140" s="190"/>
      <c r="H140" s="190"/>
      <c r="I140" s="190"/>
      <c r="J140" s="191"/>
      <c r="K140" s="189"/>
      <c r="L140" s="190"/>
      <c r="M140" s="190"/>
      <c r="N140" s="190"/>
      <c r="O140" s="191"/>
      <c r="P140" s="189"/>
      <c r="Q140" s="190"/>
      <c r="R140" s="190"/>
      <c r="S140" s="190"/>
      <c r="T140" s="191"/>
      <c r="U140" s="189"/>
      <c r="V140" s="190"/>
      <c r="W140" s="190"/>
      <c r="X140" s="190"/>
      <c r="Y140" s="192"/>
      <c r="Z140" s="189"/>
      <c r="AA140" s="190"/>
      <c r="AB140" s="190"/>
      <c r="AC140" s="190"/>
      <c r="AD140" s="192"/>
      <c r="AE140" s="193">
        <v>2</v>
      </c>
      <c r="AF140" s="194"/>
      <c r="AG140" s="194">
        <v>2</v>
      </c>
      <c r="AH140" s="194"/>
      <c r="AI140" s="195">
        <v>4</v>
      </c>
      <c r="AJ140" s="193"/>
      <c r="AK140" s="194"/>
      <c r="AL140" s="194"/>
      <c r="AM140" s="194"/>
      <c r="AN140" s="195"/>
    </row>
    <row r="141" spans="1:40" ht="12.75">
      <c r="A141" s="149" t="s">
        <v>264</v>
      </c>
      <c r="B141" s="369" t="s">
        <v>242</v>
      </c>
      <c r="C141" s="301" t="s">
        <v>107</v>
      </c>
      <c r="D141" s="211"/>
      <c r="E141" s="74">
        <f t="shared" si="11"/>
        <v>40</v>
      </c>
      <c r="F141" s="295"/>
      <c r="G141" s="296"/>
      <c r="H141" s="296"/>
      <c r="I141" s="296"/>
      <c r="J141" s="297"/>
      <c r="K141" s="295"/>
      <c r="L141" s="296"/>
      <c r="M141" s="296"/>
      <c r="N141" s="296"/>
      <c r="O141" s="297"/>
      <c r="P141" s="295"/>
      <c r="Q141" s="296"/>
      <c r="R141" s="296"/>
      <c r="S141" s="296"/>
      <c r="T141" s="297"/>
      <c r="U141" s="295"/>
      <c r="V141" s="296"/>
      <c r="W141" s="296"/>
      <c r="X141" s="296"/>
      <c r="Y141" s="302"/>
      <c r="Z141" s="295"/>
      <c r="AA141" s="296"/>
      <c r="AB141" s="296"/>
      <c r="AC141" s="296"/>
      <c r="AD141" s="302"/>
      <c r="AE141" s="298">
        <v>2</v>
      </c>
      <c r="AF141" s="299"/>
      <c r="AG141" s="299">
        <v>2</v>
      </c>
      <c r="AH141" s="299"/>
      <c r="AI141" s="300">
        <v>4</v>
      </c>
      <c r="AJ141" s="298"/>
      <c r="AK141" s="299"/>
      <c r="AL141" s="299"/>
      <c r="AM141" s="299"/>
      <c r="AN141" s="300"/>
    </row>
    <row r="142" spans="1:40" ht="12.75">
      <c r="A142" s="149" t="s">
        <v>264</v>
      </c>
      <c r="B142" s="369" t="s">
        <v>243</v>
      </c>
      <c r="C142" s="186" t="s">
        <v>108</v>
      </c>
      <c r="D142" s="187"/>
      <c r="E142" s="74">
        <f t="shared" si="11"/>
        <v>40</v>
      </c>
      <c r="F142" s="189"/>
      <c r="G142" s="190"/>
      <c r="H142" s="190"/>
      <c r="I142" s="190"/>
      <c r="J142" s="191"/>
      <c r="K142" s="189"/>
      <c r="L142" s="190"/>
      <c r="M142" s="190"/>
      <c r="N142" s="190"/>
      <c r="O142" s="191"/>
      <c r="P142" s="189"/>
      <c r="Q142" s="190"/>
      <c r="R142" s="190"/>
      <c r="S142" s="190"/>
      <c r="T142" s="191"/>
      <c r="U142" s="189"/>
      <c r="V142" s="190"/>
      <c r="W142" s="190"/>
      <c r="X142" s="190"/>
      <c r="Y142" s="192"/>
      <c r="Z142" s="189"/>
      <c r="AA142" s="190"/>
      <c r="AB142" s="190"/>
      <c r="AC142" s="190"/>
      <c r="AD142" s="192"/>
      <c r="AE142" s="193">
        <v>2</v>
      </c>
      <c r="AF142" s="194"/>
      <c r="AG142" s="194">
        <v>2</v>
      </c>
      <c r="AH142" s="194"/>
      <c r="AI142" s="195">
        <v>4</v>
      </c>
      <c r="AJ142" s="193"/>
      <c r="AK142" s="194"/>
      <c r="AL142" s="194"/>
      <c r="AM142" s="194"/>
      <c r="AN142" s="195"/>
    </row>
    <row r="143" spans="1:40" ht="13.5" customHeight="1">
      <c r="A143" s="149" t="s">
        <v>264</v>
      </c>
      <c r="B143" s="369" t="s">
        <v>244</v>
      </c>
      <c r="C143" s="370" t="s">
        <v>140</v>
      </c>
      <c r="D143" s="290"/>
      <c r="E143" s="74">
        <f t="shared" si="11"/>
        <v>20</v>
      </c>
      <c r="F143" s="189"/>
      <c r="G143" s="190"/>
      <c r="H143" s="190"/>
      <c r="I143" s="190"/>
      <c r="J143" s="191"/>
      <c r="K143" s="189"/>
      <c r="L143" s="190"/>
      <c r="M143" s="190"/>
      <c r="N143" s="190"/>
      <c r="O143" s="191"/>
      <c r="P143" s="189"/>
      <c r="Q143" s="190"/>
      <c r="R143" s="190"/>
      <c r="S143" s="190"/>
      <c r="T143" s="191"/>
      <c r="U143" s="189"/>
      <c r="V143" s="190"/>
      <c r="W143" s="190"/>
      <c r="X143" s="190"/>
      <c r="Y143" s="192"/>
      <c r="Z143" s="189"/>
      <c r="AA143" s="190"/>
      <c r="AB143" s="190"/>
      <c r="AC143" s="190"/>
      <c r="AD143" s="192"/>
      <c r="AE143" s="193">
        <v>1</v>
      </c>
      <c r="AF143" s="194"/>
      <c r="AG143" s="194">
        <v>1</v>
      </c>
      <c r="AH143" s="194"/>
      <c r="AI143" s="195">
        <v>2</v>
      </c>
      <c r="AJ143" s="193"/>
      <c r="AK143" s="194"/>
      <c r="AL143" s="194"/>
      <c r="AM143" s="194"/>
      <c r="AN143" s="195"/>
    </row>
    <row r="144" spans="1:40" ht="12.75">
      <c r="A144" s="149" t="s">
        <v>264</v>
      </c>
      <c r="B144" s="369" t="s">
        <v>245</v>
      </c>
      <c r="C144" s="52" t="s">
        <v>145</v>
      </c>
      <c r="D144" s="73"/>
      <c r="E144" s="74">
        <f t="shared" si="11"/>
        <v>40</v>
      </c>
      <c r="F144" s="55"/>
      <c r="G144" s="56"/>
      <c r="H144" s="56"/>
      <c r="I144" s="56"/>
      <c r="J144" s="245"/>
      <c r="K144" s="55"/>
      <c r="L144" s="56"/>
      <c r="M144" s="56"/>
      <c r="N144" s="56"/>
      <c r="O144" s="245"/>
      <c r="P144" s="55"/>
      <c r="Q144" s="56"/>
      <c r="R144" s="56"/>
      <c r="S144" s="56"/>
      <c r="T144" s="245"/>
      <c r="U144" s="55"/>
      <c r="V144" s="56"/>
      <c r="W144" s="56"/>
      <c r="X144" s="56"/>
      <c r="Y144" s="245"/>
      <c r="Z144" s="55"/>
      <c r="AA144" s="56"/>
      <c r="AB144" s="56"/>
      <c r="AC144" s="56"/>
      <c r="AD144" s="59"/>
      <c r="AE144" s="70">
        <v>2</v>
      </c>
      <c r="AF144" s="141"/>
      <c r="AG144" s="141">
        <v>2</v>
      </c>
      <c r="AH144" s="141"/>
      <c r="AI144" s="160">
        <v>4</v>
      </c>
      <c r="AJ144" s="70"/>
      <c r="AK144" s="141"/>
      <c r="AL144" s="141"/>
      <c r="AM144" s="141"/>
      <c r="AN144" s="160"/>
    </row>
    <row r="145" spans="1:40" ht="12.75">
      <c r="A145" s="149" t="s">
        <v>264</v>
      </c>
      <c r="B145" s="369" t="s">
        <v>246</v>
      </c>
      <c r="C145" s="52" t="s">
        <v>122</v>
      </c>
      <c r="D145" s="73"/>
      <c r="E145" s="74">
        <f t="shared" si="11"/>
        <v>20</v>
      </c>
      <c r="F145" s="55"/>
      <c r="G145" s="56"/>
      <c r="H145" s="56"/>
      <c r="I145" s="56"/>
      <c r="J145" s="245"/>
      <c r="K145" s="55"/>
      <c r="L145" s="56"/>
      <c r="M145" s="56"/>
      <c r="N145" s="56"/>
      <c r="O145" s="245"/>
      <c r="P145" s="55"/>
      <c r="Q145" s="56"/>
      <c r="R145" s="56"/>
      <c r="S145" s="56"/>
      <c r="T145" s="245"/>
      <c r="U145" s="55"/>
      <c r="V145" s="56"/>
      <c r="W145" s="56"/>
      <c r="X145" s="56"/>
      <c r="Y145" s="245"/>
      <c r="Z145" s="55"/>
      <c r="AA145" s="56"/>
      <c r="AB145" s="56"/>
      <c r="AC145" s="56"/>
      <c r="AD145" s="59"/>
      <c r="AE145" s="70">
        <v>1</v>
      </c>
      <c r="AF145" s="141"/>
      <c r="AG145" s="141">
        <v>1</v>
      </c>
      <c r="AH145" s="141"/>
      <c r="AI145" s="160">
        <v>2</v>
      </c>
      <c r="AJ145" s="70"/>
      <c r="AK145" s="141"/>
      <c r="AL145" s="141"/>
      <c r="AM145" s="141"/>
      <c r="AN145" s="160"/>
    </row>
    <row r="146" spans="1:40" ht="12.75">
      <c r="A146" s="149" t="s">
        <v>264</v>
      </c>
      <c r="B146" s="369" t="s">
        <v>247</v>
      </c>
      <c r="C146" s="52" t="s">
        <v>146</v>
      </c>
      <c r="D146" s="73"/>
      <c r="E146" s="74">
        <f t="shared" si="11"/>
        <v>40</v>
      </c>
      <c r="F146" s="55"/>
      <c r="G146" s="56"/>
      <c r="H146" s="56"/>
      <c r="I146" s="56"/>
      <c r="J146" s="245"/>
      <c r="K146" s="55"/>
      <c r="L146" s="56"/>
      <c r="M146" s="56"/>
      <c r="N146" s="56"/>
      <c r="O146" s="245"/>
      <c r="P146" s="55"/>
      <c r="Q146" s="56"/>
      <c r="R146" s="56"/>
      <c r="S146" s="56"/>
      <c r="T146" s="245"/>
      <c r="U146" s="55"/>
      <c r="V146" s="56"/>
      <c r="W146" s="56"/>
      <c r="X146" s="56"/>
      <c r="Y146" s="245"/>
      <c r="Z146" s="55"/>
      <c r="AA146" s="56"/>
      <c r="AB146" s="56"/>
      <c r="AC146" s="56"/>
      <c r="AD146" s="59"/>
      <c r="AE146" s="70">
        <v>2</v>
      </c>
      <c r="AF146" s="141"/>
      <c r="AG146" s="141">
        <v>2</v>
      </c>
      <c r="AH146" s="141"/>
      <c r="AI146" s="160">
        <v>4</v>
      </c>
      <c r="AJ146" s="70"/>
      <c r="AK146" s="141"/>
      <c r="AL146" s="141"/>
      <c r="AM146" s="141"/>
      <c r="AN146" s="160"/>
    </row>
    <row r="147" spans="1:40" ht="12.75">
      <c r="A147" s="149" t="s">
        <v>264</v>
      </c>
      <c r="B147" s="369" t="s">
        <v>248</v>
      </c>
      <c r="C147" s="52" t="s">
        <v>124</v>
      </c>
      <c r="D147" s="73"/>
      <c r="E147" s="74">
        <f t="shared" si="11"/>
        <v>40</v>
      </c>
      <c r="F147" s="65"/>
      <c r="G147" s="66"/>
      <c r="H147" s="66"/>
      <c r="I147" s="66"/>
      <c r="J147" s="248"/>
      <c r="K147" s="65"/>
      <c r="L147" s="66"/>
      <c r="M147" s="66"/>
      <c r="N147" s="66"/>
      <c r="O147" s="248"/>
      <c r="P147" s="65"/>
      <c r="Q147" s="66"/>
      <c r="R147" s="66"/>
      <c r="S147" s="66"/>
      <c r="T147" s="248"/>
      <c r="U147" s="65"/>
      <c r="V147" s="66"/>
      <c r="W147" s="66"/>
      <c r="X147" s="66"/>
      <c r="Y147" s="248"/>
      <c r="Z147" s="65"/>
      <c r="AA147" s="66"/>
      <c r="AB147" s="66"/>
      <c r="AC147" s="66"/>
      <c r="AD147" s="69"/>
      <c r="AE147" s="70">
        <v>2</v>
      </c>
      <c r="AF147" s="141"/>
      <c r="AG147" s="141">
        <v>2</v>
      </c>
      <c r="AH147" s="141"/>
      <c r="AI147" s="160">
        <v>4</v>
      </c>
      <c r="AJ147" s="70"/>
      <c r="AK147" s="141"/>
      <c r="AL147" s="141"/>
      <c r="AM147" s="141"/>
      <c r="AN147" s="160"/>
    </row>
    <row r="148" spans="1:40" ht="13.5" thickBot="1">
      <c r="A148" s="149" t="s">
        <v>264</v>
      </c>
      <c r="B148" s="369" t="s">
        <v>249</v>
      </c>
      <c r="C148" s="397" t="s">
        <v>161</v>
      </c>
      <c r="D148" s="183"/>
      <c r="E148" s="354">
        <f t="shared" si="11"/>
        <v>20</v>
      </c>
      <c r="F148" s="85"/>
      <c r="G148" s="86"/>
      <c r="H148" s="86"/>
      <c r="I148" s="86"/>
      <c r="J148" s="269"/>
      <c r="K148" s="85"/>
      <c r="L148" s="86"/>
      <c r="M148" s="86"/>
      <c r="N148" s="86"/>
      <c r="O148" s="269"/>
      <c r="P148" s="85"/>
      <c r="Q148" s="86"/>
      <c r="R148" s="86"/>
      <c r="S148" s="86"/>
      <c r="T148" s="269"/>
      <c r="U148" s="85"/>
      <c r="V148" s="86"/>
      <c r="W148" s="86"/>
      <c r="X148" s="86"/>
      <c r="Y148" s="269"/>
      <c r="Z148" s="85"/>
      <c r="AA148" s="86"/>
      <c r="AB148" s="86"/>
      <c r="AC148" s="86"/>
      <c r="AD148" s="87"/>
      <c r="AE148" s="237">
        <v>1</v>
      </c>
      <c r="AF148" s="238"/>
      <c r="AG148" s="238">
        <v>1</v>
      </c>
      <c r="AH148" s="238"/>
      <c r="AI148" s="239">
        <v>2</v>
      </c>
      <c r="AJ148" s="176"/>
      <c r="AK148" s="177"/>
      <c r="AL148" s="177"/>
      <c r="AM148" s="177"/>
      <c r="AN148" s="184"/>
    </row>
    <row r="149" spans="2:40" ht="22.5">
      <c r="B149" s="270"/>
      <c r="C149" s="320" t="s">
        <v>269</v>
      </c>
      <c r="D149" s="314"/>
      <c r="E149" s="315">
        <v>60</v>
      </c>
      <c r="F149" s="271"/>
      <c r="G149" s="272"/>
      <c r="H149" s="272"/>
      <c r="I149" s="272"/>
      <c r="J149" s="316"/>
      <c r="K149" s="271"/>
      <c r="L149" s="272"/>
      <c r="M149" s="272"/>
      <c r="N149" s="272"/>
      <c r="O149" s="316"/>
      <c r="P149" s="271"/>
      <c r="Q149" s="272"/>
      <c r="R149" s="272"/>
      <c r="S149" s="272"/>
      <c r="T149" s="316"/>
      <c r="U149" s="271"/>
      <c r="V149" s="272"/>
      <c r="W149" s="272"/>
      <c r="X149" s="272"/>
      <c r="Y149" s="316"/>
      <c r="Z149" s="271"/>
      <c r="AA149" s="272"/>
      <c r="AB149" s="272"/>
      <c r="AC149" s="272"/>
      <c r="AD149" s="273"/>
      <c r="AE149" s="274"/>
      <c r="AF149" s="317"/>
      <c r="AG149" s="317"/>
      <c r="AH149" s="317"/>
      <c r="AI149" s="318"/>
      <c r="AJ149" s="274"/>
      <c r="AK149" s="317"/>
      <c r="AL149" s="317"/>
      <c r="AM149" s="317"/>
      <c r="AN149" s="318"/>
    </row>
    <row r="150" spans="1:40" ht="12.75">
      <c r="A150" s="38" t="s">
        <v>264</v>
      </c>
      <c r="B150" s="185" t="s">
        <v>250</v>
      </c>
      <c r="C150" s="362" t="s">
        <v>162</v>
      </c>
      <c r="D150" s="309"/>
      <c r="E150" s="188">
        <f aca="true" t="shared" si="12" ref="E150:E158">10*(SUM(F150:I150,K150:N150,P150:S150,U150:X150,Z150:AC150,AE150:AH150,AJ150:AM150))</f>
        <v>40</v>
      </c>
      <c r="F150" s="310"/>
      <c r="G150" s="311"/>
      <c r="H150" s="311"/>
      <c r="I150" s="311"/>
      <c r="J150" s="312"/>
      <c r="K150" s="310"/>
      <c r="L150" s="311"/>
      <c r="M150" s="311"/>
      <c r="N150" s="311"/>
      <c r="O150" s="312"/>
      <c r="P150" s="310"/>
      <c r="Q150" s="311"/>
      <c r="R150" s="311"/>
      <c r="S150" s="311"/>
      <c r="T150" s="312"/>
      <c r="U150" s="310"/>
      <c r="V150" s="311"/>
      <c r="W150" s="311"/>
      <c r="X150" s="311"/>
      <c r="Y150" s="312"/>
      <c r="Z150" s="310"/>
      <c r="AA150" s="311"/>
      <c r="AB150" s="311"/>
      <c r="AC150" s="311"/>
      <c r="AD150" s="313"/>
      <c r="AE150" s="193"/>
      <c r="AF150" s="194"/>
      <c r="AG150" s="194"/>
      <c r="AH150" s="194"/>
      <c r="AI150" s="195"/>
      <c r="AJ150" s="193">
        <v>2</v>
      </c>
      <c r="AK150" s="194"/>
      <c r="AL150" s="194">
        <v>2</v>
      </c>
      <c r="AM150" s="194"/>
      <c r="AN150" s="195">
        <v>4</v>
      </c>
    </row>
    <row r="151" spans="1:40" ht="12.75">
      <c r="A151" s="38" t="s">
        <v>264</v>
      </c>
      <c r="B151" s="185" t="s">
        <v>251</v>
      </c>
      <c r="C151" s="389" t="s">
        <v>109</v>
      </c>
      <c r="D151" s="196"/>
      <c r="E151" s="188">
        <f t="shared" si="12"/>
        <v>20</v>
      </c>
      <c r="F151" s="197"/>
      <c r="G151" s="198"/>
      <c r="H151" s="198"/>
      <c r="I151" s="198"/>
      <c r="J151" s="199"/>
      <c r="K151" s="197"/>
      <c r="L151" s="198"/>
      <c r="M151" s="198"/>
      <c r="N151" s="198"/>
      <c r="O151" s="199"/>
      <c r="P151" s="197"/>
      <c r="Q151" s="198"/>
      <c r="R151" s="198"/>
      <c r="S151" s="198"/>
      <c r="T151" s="199"/>
      <c r="U151" s="197"/>
      <c r="V151" s="198"/>
      <c r="W151" s="198"/>
      <c r="X151" s="198"/>
      <c r="Y151" s="200"/>
      <c r="Z151" s="197"/>
      <c r="AA151" s="198"/>
      <c r="AB151" s="198"/>
      <c r="AC151" s="198"/>
      <c r="AD151" s="200"/>
      <c r="AE151" s="201"/>
      <c r="AF151" s="135"/>
      <c r="AG151" s="135"/>
      <c r="AH151" s="135"/>
      <c r="AI151" s="202"/>
      <c r="AJ151" s="201">
        <v>1</v>
      </c>
      <c r="AK151" s="135"/>
      <c r="AL151" s="135">
        <v>1</v>
      </c>
      <c r="AM151" s="135"/>
      <c r="AN151" s="202">
        <v>2</v>
      </c>
    </row>
    <row r="152" spans="1:40" ht="25.5">
      <c r="A152" s="38" t="s">
        <v>264</v>
      </c>
      <c r="B152" s="185" t="s">
        <v>252</v>
      </c>
      <c r="C152" s="390" t="s">
        <v>130</v>
      </c>
      <c r="D152" s="212"/>
      <c r="E152" s="188">
        <f t="shared" si="12"/>
        <v>40</v>
      </c>
      <c r="F152" s="213"/>
      <c r="G152" s="214"/>
      <c r="H152" s="214"/>
      <c r="I152" s="214"/>
      <c r="J152" s="215"/>
      <c r="K152" s="213"/>
      <c r="L152" s="214"/>
      <c r="M152" s="214"/>
      <c r="N152" s="214"/>
      <c r="O152" s="215"/>
      <c r="P152" s="213"/>
      <c r="Q152" s="214"/>
      <c r="R152" s="214"/>
      <c r="S152" s="214"/>
      <c r="T152" s="215"/>
      <c r="U152" s="213"/>
      <c r="V152" s="214"/>
      <c r="W152" s="214"/>
      <c r="X152" s="214"/>
      <c r="Y152" s="216"/>
      <c r="Z152" s="213"/>
      <c r="AA152" s="214"/>
      <c r="AB152" s="214"/>
      <c r="AC152" s="214"/>
      <c r="AD152" s="216"/>
      <c r="AE152" s="217"/>
      <c r="AF152" s="218"/>
      <c r="AG152" s="218"/>
      <c r="AH152" s="218"/>
      <c r="AI152" s="219"/>
      <c r="AJ152" s="217">
        <v>2</v>
      </c>
      <c r="AK152" s="218"/>
      <c r="AL152" s="218">
        <v>2</v>
      </c>
      <c r="AM152" s="218"/>
      <c r="AN152" s="219">
        <v>4</v>
      </c>
    </row>
    <row r="153" spans="1:40" ht="25.5">
      <c r="A153" s="38" t="s">
        <v>264</v>
      </c>
      <c r="B153" s="185" t="s">
        <v>253</v>
      </c>
      <c r="C153" s="390" t="s">
        <v>110</v>
      </c>
      <c r="D153" s="187"/>
      <c r="E153" s="188">
        <f t="shared" si="12"/>
        <v>40</v>
      </c>
      <c r="F153" s="189"/>
      <c r="G153" s="190"/>
      <c r="H153" s="190"/>
      <c r="I153" s="190"/>
      <c r="J153" s="191"/>
      <c r="K153" s="189"/>
      <c r="L153" s="190"/>
      <c r="M153" s="190"/>
      <c r="N153" s="190"/>
      <c r="O153" s="191"/>
      <c r="P153" s="189"/>
      <c r="Q153" s="190"/>
      <c r="R153" s="190"/>
      <c r="S153" s="190"/>
      <c r="T153" s="191"/>
      <c r="U153" s="189"/>
      <c r="V153" s="190"/>
      <c r="W153" s="190"/>
      <c r="X153" s="190"/>
      <c r="Y153" s="192"/>
      <c r="Z153" s="189"/>
      <c r="AA153" s="190"/>
      <c r="AB153" s="190"/>
      <c r="AC153" s="190"/>
      <c r="AD153" s="192"/>
      <c r="AE153" s="193"/>
      <c r="AF153" s="194"/>
      <c r="AG153" s="194"/>
      <c r="AH153" s="194"/>
      <c r="AI153" s="195"/>
      <c r="AJ153" s="193">
        <v>2</v>
      </c>
      <c r="AK153" s="194"/>
      <c r="AL153" s="194">
        <v>2</v>
      </c>
      <c r="AM153" s="194"/>
      <c r="AN153" s="195">
        <v>4</v>
      </c>
    </row>
    <row r="154" spans="1:40" ht="12.75">
      <c r="A154" s="38" t="s">
        <v>264</v>
      </c>
      <c r="B154" s="185" t="s">
        <v>254</v>
      </c>
      <c r="C154" s="391" t="s">
        <v>111</v>
      </c>
      <c r="D154" s="168"/>
      <c r="E154" s="188">
        <f t="shared" si="12"/>
        <v>20</v>
      </c>
      <c r="F154" s="213"/>
      <c r="G154" s="214"/>
      <c r="H154" s="214"/>
      <c r="I154" s="214"/>
      <c r="J154" s="215"/>
      <c r="K154" s="213"/>
      <c r="L154" s="214"/>
      <c r="M154" s="214"/>
      <c r="N154" s="214"/>
      <c r="O154" s="215"/>
      <c r="P154" s="213"/>
      <c r="Q154" s="214"/>
      <c r="R154" s="214"/>
      <c r="S154" s="214"/>
      <c r="T154" s="215"/>
      <c r="U154" s="213"/>
      <c r="V154" s="214"/>
      <c r="W154" s="214"/>
      <c r="X154" s="214"/>
      <c r="Y154" s="216"/>
      <c r="Z154" s="213"/>
      <c r="AA154" s="214"/>
      <c r="AB154" s="214"/>
      <c r="AC154" s="214"/>
      <c r="AD154" s="216"/>
      <c r="AE154" s="213"/>
      <c r="AF154" s="214"/>
      <c r="AG154" s="214"/>
      <c r="AH154" s="214"/>
      <c r="AI154" s="303"/>
      <c r="AJ154" s="213">
        <v>1</v>
      </c>
      <c r="AK154" s="214"/>
      <c r="AL154" s="214">
        <v>1</v>
      </c>
      <c r="AM154" s="214"/>
      <c r="AN154" s="303">
        <v>2</v>
      </c>
    </row>
    <row r="155" spans="1:40" s="30" customFormat="1" ht="12.75">
      <c r="A155" s="38" t="s">
        <v>264</v>
      </c>
      <c r="B155" s="185" t="s">
        <v>255</v>
      </c>
      <c r="C155" s="130" t="s">
        <v>121</v>
      </c>
      <c r="D155" s="149"/>
      <c r="E155" s="188">
        <f t="shared" si="12"/>
        <v>20</v>
      </c>
      <c r="F155" s="431"/>
      <c r="G155" s="305"/>
      <c r="H155" s="305"/>
      <c r="I155" s="305"/>
      <c r="J155" s="432"/>
      <c r="K155" s="431"/>
      <c r="L155" s="305"/>
      <c r="M155" s="305"/>
      <c r="N155" s="305"/>
      <c r="O155" s="432"/>
      <c r="P155" s="431"/>
      <c r="Q155" s="305"/>
      <c r="R155" s="305"/>
      <c r="S155" s="305"/>
      <c r="T155" s="432"/>
      <c r="U155" s="431"/>
      <c r="V155" s="305"/>
      <c r="W155" s="305"/>
      <c r="X155" s="305"/>
      <c r="Y155" s="432"/>
      <c r="Z155" s="431"/>
      <c r="AA155" s="305"/>
      <c r="AB155" s="305"/>
      <c r="AC155" s="305"/>
      <c r="AD155" s="433"/>
      <c r="AE155" s="434"/>
      <c r="AF155" s="363"/>
      <c r="AG155" s="363"/>
      <c r="AH155" s="363"/>
      <c r="AI155" s="435"/>
      <c r="AJ155" s="434">
        <v>1</v>
      </c>
      <c r="AK155" s="363"/>
      <c r="AL155" s="363">
        <v>1</v>
      </c>
      <c r="AM155" s="363"/>
      <c r="AN155" s="435">
        <v>2</v>
      </c>
    </row>
    <row r="156" spans="1:40" ht="12.75">
      <c r="A156" s="38" t="s">
        <v>264</v>
      </c>
      <c r="B156" s="185" t="s">
        <v>256</v>
      </c>
      <c r="C156" s="392" t="s">
        <v>123</v>
      </c>
      <c r="D156" s="307"/>
      <c r="E156" s="188">
        <f t="shared" si="12"/>
        <v>20</v>
      </c>
      <c r="F156" s="261"/>
      <c r="G156" s="262"/>
      <c r="H156" s="262"/>
      <c r="I156" s="262"/>
      <c r="J156" s="263"/>
      <c r="K156" s="261"/>
      <c r="L156" s="262"/>
      <c r="M156" s="262"/>
      <c r="N156" s="262"/>
      <c r="O156" s="263"/>
      <c r="P156" s="261"/>
      <c r="Q156" s="262"/>
      <c r="R156" s="262"/>
      <c r="S156" s="262"/>
      <c r="T156" s="263"/>
      <c r="U156" s="261"/>
      <c r="V156" s="262"/>
      <c r="W156" s="262"/>
      <c r="X156" s="262"/>
      <c r="Y156" s="263"/>
      <c r="Z156" s="261"/>
      <c r="AA156" s="262"/>
      <c r="AB156" s="262"/>
      <c r="AC156" s="262"/>
      <c r="AD156" s="306"/>
      <c r="AE156" s="265"/>
      <c r="AF156" s="264"/>
      <c r="AG156" s="264"/>
      <c r="AH156" s="264"/>
      <c r="AI156" s="308"/>
      <c r="AJ156" s="265">
        <v>1</v>
      </c>
      <c r="AK156" s="264"/>
      <c r="AL156" s="264">
        <v>1</v>
      </c>
      <c r="AM156" s="264"/>
      <c r="AN156" s="308">
        <v>2</v>
      </c>
    </row>
    <row r="157" spans="1:40" ht="12.75">
      <c r="A157" s="38" t="s">
        <v>264</v>
      </c>
      <c r="B157" s="185" t="s">
        <v>257</v>
      </c>
      <c r="C157" s="393" t="s">
        <v>125</v>
      </c>
      <c r="D157" s="137"/>
      <c r="E157" s="188">
        <f t="shared" si="12"/>
        <v>40</v>
      </c>
      <c r="F157" s="55"/>
      <c r="G157" s="56"/>
      <c r="H157" s="56"/>
      <c r="I157" s="56"/>
      <c r="J157" s="245"/>
      <c r="K157" s="55"/>
      <c r="L157" s="56"/>
      <c r="M157" s="56"/>
      <c r="N157" s="56"/>
      <c r="O157" s="245"/>
      <c r="P157" s="55"/>
      <c r="Q157" s="56"/>
      <c r="R157" s="56"/>
      <c r="S157" s="56"/>
      <c r="T157" s="245"/>
      <c r="U157" s="55"/>
      <c r="V157" s="56"/>
      <c r="W157" s="56"/>
      <c r="X157" s="56"/>
      <c r="Y157" s="245"/>
      <c r="Z157" s="55"/>
      <c r="AA157" s="56"/>
      <c r="AB157" s="56"/>
      <c r="AC157" s="56"/>
      <c r="AD157" s="59"/>
      <c r="AE157" s="246"/>
      <c r="AF157" s="247"/>
      <c r="AG157" s="247"/>
      <c r="AH157" s="247"/>
      <c r="AI157" s="304"/>
      <c r="AJ157" s="246">
        <v>2</v>
      </c>
      <c r="AK157" s="247"/>
      <c r="AL157" s="247">
        <v>2</v>
      </c>
      <c r="AM157" s="247"/>
      <c r="AN157" s="304">
        <v>4</v>
      </c>
    </row>
    <row r="158" spans="1:40" ht="26.25" thickBot="1">
      <c r="A158" s="38" t="s">
        <v>264</v>
      </c>
      <c r="B158" s="185" t="s">
        <v>258</v>
      </c>
      <c r="C158" s="394" t="s">
        <v>143</v>
      </c>
      <c r="D158" s="183"/>
      <c r="E158" s="384">
        <f t="shared" si="12"/>
        <v>40</v>
      </c>
      <c r="F158" s="85"/>
      <c r="G158" s="86"/>
      <c r="H158" s="86"/>
      <c r="I158" s="86"/>
      <c r="J158" s="269"/>
      <c r="K158" s="85"/>
      <c r="L158" s="86"/>
      <c r="M158" s="86"/>
      <c r="N158" s="86"/>
      <c r="O158" s="269"/>
      <c r="P158" s="85"/>
      <c r="Q158" s="86"/>
      <c r="R158" s="86"/>
      <c r="S158" s="86"/>
      <c r="T158" s="269"/>
      <c r="U158" s="85"/>
      <c r="V158" s="86"/>
      <c r="W158" s="86"/>
      <c r="X158" s="86"/>
      <c r="Y158" s="269"/>
      <c r="Z158" s="85"/>
      <c r="AA158" s="86"/>
      <c r="AB158" s="86"/>
      <c r="AC158" s="86"/>
      <c r="AD158" s="87"/>
      <c r="AE158" s="176"/>
      <c r="AF158" s="177"/>
      <c r="AG158" s="177"/>
      <c r="AH158" s="177"/>
      <c r="AI158" s="184"/>
      <c r="AJ158" s="237">
        <v>2</v>
      </c>
      <c r="AK158" s="238"/>
      <c r="AL158" s="238">
        <v>2</v>
      </c>
      <c r="AM158" s="238"/>
      <c r="AN158" s="239">
        <v>4</v>
      </c>
    </row>
    <row r="159" spans="2:40" ht="13.5" customHeight="1">
      <c r="B159" s="30"/>
      <c r="C159" s="88" t="s">
        <v>137</v>
      </c>
      <c r="D159" s="89">
        <f>J159+O159+T159+Y159+AD159+AI159+AN159</f>
        <v>10</v>
      </c>
      <c r="E159" s="324">
        <f>10*(SUM(F159:I159,K159:N159,P159:S159,U159:X159,Z159:AC159,AE159:AH159,AJ159:AM159))</f>
        <v>100</v>
      </c>
      <c r="F159" s="89">
        <f aca="true" t="shared" si="13" ref="F159:AD159">SUM(F139:F148)</f>
        <v>0</v>
      </c>
      <c r="G159" s="89">
        <f t="shared" si="13"/>
        <v>0</v>
      </c>
      <c r="H159" s="89">
        <f t="shared" si="13"/>
        <v>0</v>
      </c>
      <c r="I159" s="89">
        <f t="shared" si="13"/>
        <v>0</v>
      </c>
      <c r="J159" s="89">
        <f t="shared" si="13"/>
        <v>0</v>
      </c>
      <c r="K159" s="89">
        <f t="shared" si="13"/>
        <v>0</v>
      </c>
      <c r="L159" s="89">
        <f t="shared" si="13"/>
        <v>0</v>
      </c>
      <c r="M159" s="89">
        <f t="shared" si="13"/>
        <v>0</v>
      </c>
      <c r="N159" s="89">
        <f t="shared" si="13"/>
        <v>0</v>
      </c>
      <c r="O159" s="89">
        <f t="shared" si="13"/>
        <v>0</v>
      </c>
      <c r="P159" s="89">
        <f t="shared" si="13"/>
        <v>0</v>
      </c>
      <c r="Q159" s="89">
        <f t="shared" si="13"/>
        <v>0</v>
      </c>
      <c r="R159" s="89">
        <f t="shared" si="13"/>
        <v>0</v>
      </c>
      <c r="S159" s="89">
        <f t="shared" si="13"/>
        <v>0</v>
      </c>
      <c r="T159" s="89">
        <f t="shared" si="13"/>
        <v>0</v>
      </c>
      <c r="U159" s="89">
        <f t="shared" si="13"/>
        <v>0</v>
      </c>
      <c r="V159" s="89">
        <f t="shared" si="13"/>
        <v>0</v>
      </c>
      <c r="W159" s="89">
        <f t="shared" si="13"/>
        <v>0</v>
      </c>
      <c r="X159" s="89">
        <f t="shared" si="13"/>
        <v>0</v>
      </c>
      <c r="Y159" s="89">
        <f t="shared" si="13"/>
        <v>0</v>
      </c>
      <c r="Z159" s="89">
        <f t="shared" si="13"/>
        <v>0</v>
      </c>
      <c r="AA159" s="89">
        <f t="shared" si="13"/>
        <v>0</v>
      </c>
      <c r="AB159" s="89">
        <f t="shared" si="13"/>
        <v>0</v>
      </c>
      <c r="AC159" s="89">
        <f t="shared" si="13"/>
        <v>0</v>
      </c>
      <c r="AD159" s="89">
        <f t="shared" si="13"/>
        <v>0</v>
      </c>
      <c r="AE159" s="89">
        <v>2</v>
      </c>
      <c r="AF159" s="89">
        <f>SUM(AF139:AF148)</f>
        <v>0</v>
      </c>
      <c r="AG159" s="89">
        <v>2</v>
      </c>
      <c r="AH159" s="89">
        <f>SUM(AH139:AH148)</f>
        <v>0</v>
      </c>
      <c r="AI159" s="89">
        <v>4</v>
      </c>
      <c r="AJ159" s="89">
        <v>3</v>
      </c>
      <c r="AK159" s="89">
        <f>SUM(AK139:AK148)</f>
        <v>0</v>
      </c>
      <c r="AL159" s="89">
        <v>3</v>
      </c>
      <c r="AM159" s="89">
        <f>SUM(AM139:AM148)</f>
        <v>0</v>
      </c>
      <c r="AN159" s="89">
        <v>6</v>
      </c>
    </row>
    <row r="160" spans="2:40" ht="13.5" customHeight="1" thickBot="1">
      <c r="B160" s="120" t="s">
        <v>126</v>
      </c>
      <c r="C160" s="91"/>
      <c r="D160" s="29"/>
      <c r="E160" s="29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</row>
    <row r="161" spans="1:40" ht="13.5" customHeight="1" thickBot="1">
      <c r="A161" s="23"/>
      <c r="B161" s="30"/>
      <c r="C161" s="30"/>
      <c r="D161" s="26"/>
      <c r="E161" s="29"/>
      <c r="F161" s="479" t="s">
        <v>32</v>
      </c>
      <c r="G161" s="480"/>
      <c r="H161" s="480"/>
      <c r="I161" s="480"/>
      <c r="J161" s="480"/>
      <c r="K161" s="480"/>
      <c r="L161" s="480"/>
      <c r="M161" s="480"/>
      <c r="N161" s="480"/>
      <c r="O161" s="481"/>
      <c r="P161" s="475" t="s">
        <v>33</v>
      </c>
      <c r="Q161" s="476"/>
      <c r="R161" s="476"/>
      <c r="S161" s="476"/>
      <c r="T161" s="476"/>
      <c r="U161" s="476"/>
      <c r="V161" s="476"/>
      <c r="W161" s="476"/>
      <c r="X161" s="476"/>
      <c r="Y161" s="477"/>
      <c r="Z161" s="475" t="s">
        <v>34</v>
      </c>
      <c r="AA161" s="476"/>
      <c r="AB161" s="476"/>
      <c r="AC161" s="476"/>
      <c r="AD161" s="476"/>
      <c r="AE161" s="476"/>
      <c r="AF161" s="476"/>
      <c r="AG161" s="476"/>
      <c r="AH161" s="476"/>
      <c r="AI161" s="477"/>
      <c r="AJ161" s="479" t="s">
        <v>35</v>
      </c>
      <c r="AK161" s="480"/>
      <c r="AL161" s="480"/>
      <c r="AM161" s="480"/>
      <c r="AN161" s="481"/>
    </row>
    <row r="162" spans="1:40" ht="13.5" customHeight="1" thickBot="1">
      <c r="A162" s="23"/>
      <c r="B162" s="52"/>
      <c r="C162" s="275" t="s">
        <v>163</v>
      </c>
      <c r="D162" s="276"/>
      <c r="E162" s="277"/>
      <c r="F162" s="466" t="s">
        <v>37</v>
      </c>
      <c r="G162" s="467"/>
      <c r="H162" s="467"/>
      <c r="I162" s="467"/>
      <c r="J162" s="472" t="s">
        <v>38</v>
      </c>
      <c r="K162" s="466" t="s">
        <v>39</v>
      </c>
      <c r="L162" s="467"/>
      <c r="M162" s="467"/>
      <c r="N162" s="467"/>
      <c r="O162" s="472" t="s">
        <v>38</v>
      </c>
      <c r="P162" s="466" t="s">
        <v>40</v>
      </c>
      <c r="Q162" s="467"/>
      <c r="R162" s="467"/>
      <c r="S162" s="467"/>
      <c r="T162" s="472" t="s">
        <v>38</v>
      </c>
      <c r="U162" s="466" t="s">
        <v>41</v>
      </c>
      <c r="V162" s="467"/>
      <c r="W162" s="467"/>
      <c r="X162" s="467"/>
      <c r="Y162" s="472" t="s">
        <v>38</v>
      </c>
      <c r="Z162" s="466" t="s">
        <v>42</v>
      </c>
      <c r="AA162" s="467"/>
      <c r="AB162" s="467"/>
      <c r="AC162" s="467"/>
      <c r="AD162" s="472" t="s">
        <v>38</v>
      </c>
      <c r="AE162" s="466" t="s">
        <v>43</v>
      </c>
      <c r="AF162" s="467"/>
      <c r="AG162" s="467"/>
      <c r="AH162" s="467"/>
      <c r="AI162" s="472" t="s">
        <v>38</v>
      </c>
      <c r="AJ162" s="466" t="s">
        <v>44</v>
      </c>
      <c r="AK162" s="467"/>
      <c r="AL162" s="467"/>
      <c r="AM162" s="467"/>
      <c r="AN162" s="472" t="s">
        <v>38</v>
      </c>
    </row>
    <row r="163" spans="1:40" ht="13.5" customHeight="1" thickBot="1" thickTop="1">
      <c r="A163" s="23"/>
      <c r="B163" s="52"/>
      <c r="C163" s="278" t="s">
        <v>127</v>
      </c>
      <c r="D163" s="53"/>
      <c r="E163" s="279"/>
      <c r="F163" s="34" t="s">
        <v>21</v>
      </c>
      <c r="G163" s="35" t="s">
        <v>45</v>
      </c>
      <c r="H163" s="35" t="s">
        <v>24</v>
      </c>
      <c r="I163" s="35" t="s">
        <v>26</v>
      </c>
      <c r="J163" s="473"/>
      <c r="K163" s="34" t="s">
        <v>21</v>
      </c>
      <c r="L163" s="35" t="s">
        <v>45</v>
      </c>
      <c r="M163" s="35" t="s">
        <v>24</v>
      </c>
      <c r="N163" s="35" t="s">
        <v>26</v>
      </c>
      <c r="O163" s="473"/>
      <c r="P163" s="34" t="s">
        <v>21</v>
      </c>
      <c r="Q163" s="35" t="s">
        <v>45</v>
      </c>
      <c r="R163" s="35" t="s">
        <v>24</v>
      </c>
      <c r="S163" s="35" t="s">
        <v>26</v>
      </c>
      <c r="T163" s="473"/>
      <c r="U163" s="34" t="s">
        <v>21</v>
      </c>
      <c r="V163" s="35" t="s">
        <v>45</v>
      </c>
      <c r="W163" s="35" t="s">
        <v>24</v>
      </c>
      <c r="X163" s="35" t="s">
        <v>26</v>
      </c>
      <c r="Y163" s="473"/>
      <c r="Z163" s="36" t="s">
        <v>21</v>
      </c>
      <c r="AA163" s="37" t="s">
        <v>45</v>
      </c>
      <c r="AB163" s="37" t="s">
        <v>24</v>
      </c>
      <c r="AC163" s="37" t="s">
        <v>26</v>
      </c>
      <c r="AD163" s="473"/>
      <c r="AE163" s="36" t="s">
        <v>21</v>
      </c>
      <c r="AF163" s="37" t="s">
        <v>45</v>
      </c>
      <c r="AG163" s="37" t="s">
        <v>24</v>
      </c>
      <c r="AH163" s="37" t="s">
        <v>26</v>
      </c>
      <c r="AI163" s="473"/>
      <c r="AJ163" s="36" t="s">
        <v>21</v>
      </c>
      <c r="AK163" s="37" t="s">
        <v>45</v>
      </c>
      <c r="AL163" s="37" t="s">
        <v>24</v>
      </c>
      <c r="AM163" s="37" t="s">
        <v>26</v>
      </c>
      <c r="AN163" s="473"/>
    </row>
    <row r="164" spans="1:40" ht="13.5" customHeight="1" thickBot="1">
      <c r="A164" s="23"/>
      <c r="B164" s="52"/>
      <c r="C164" s="278" t="s">
        <v>128</v>
      </c>
      <c r="D164" s="53"/>
      <c r="E164" s="53"/>
      <c r="F164" s="474">
        <v>2</v>
      </c>
      <c r="G164" s="474"/>
      <c r="H164" s="474"/>
      <c r="I164" s="474"/>
      <c r="J164" s="471">
        <f>SUM(J18,J34,J73,J91,J159)</f>
        <v>30</v>
      </c>
      <c r="K164" s="474">
        <v>3</v>
      </c>
      <c r="L164" s="474"/>
      <c r="M164" s="474"/>
      <c r="N164" s="474"/>
      <c r="O164" s="469">
        <f>SUM(O18,O34,O73,O91,O159)</f>
        <v>30</v>
      </c>
      <c r="P164" s="474">
        <v>3</v>
      </c>
      <c r="Q164" s="474"/>
      <c r="R164" s="474"/>
      <c r="S164" s="474"/>
      <c r="T164" s="469">
        <f>SUM(T18,T34,T73,T91,T159)</f>
        <v>30</v>
      </c>
      <c r="U164" s="474">
        <v>3</v>
      </c>
      <c r="V164" s="474"/>
      <c r="W164" s="474"/>
      <c r="X164" s="474"/>
      <c r="Y164" s="469">
        <f>SUM(Y18,Y34,Y73,Y91,Y159)</f>
        <v>30</v>
      </c>
      <c r="Z164" s="474">
        <v>3</v>
      </c>
      <c r="AA164" s="474"/>
      <c r="AB164" s="474"/>
      <c r="AC164" s="474"/>
      <c r="AD164" s="469">
        <f>SUM(AD18,AD34,AD73,AD91,AD159)</f>
        <v>30</v>
      </c>
      <c r="AE164" s="474">
        <v>3</v>
      </c>
      <c r="AF164" s="474"/>
      <c r="AG164" s="474"/>
      <c r="AH164" s="474"/>
      <c r="AI164" s="469">
        <f>SUM(AI18,AI34,AI73,AI91,AI159)</f>
        <v>30</v>
      </c>
      <c r="AJ164" s="474">
        <v>1</v>
      </c>
      <c r="AK164" s="474"/>
      <c r="AL164" s="474"/>
      <c r="AM164" s="474"/>
      <c r="AN164" s="469">
        <f>SUM(AN18,AN34,AN73,AN91,AN159)</f>
        <v>30</v>
      </c>
    </row>
    <row r="165" spans="1:40" ht="13.5" customHeight="1" thickBot="1" thickTop="1">
      <c r="A165" s="23"/>
      <c r="B165" s="52"/>
      <c r="C165" s="278" t="s">
        <v>129</v>
      </c>
      <c r="D165" s="53"/>
      <c r="E165" s="53"/>
      <c r="F165" s="280">
        <f>SUM(F18,F34,F73,F91,F159)</f>
        <v>11</v>
      </c>
      <c r="G165" s="280">
        <f>SUM(G18,G34,G73,G91,G159)</f>
        <v>3</v>
      </c>
      <c r="H165" s="280">
        <f>SUM(H18,H34,H73,H91,H159)</f>
        <v>7</v>
      </c>
      <c r="I165" s="280">
        <f>SUM(I18,I34,I73,I91,I159)</f>
        <v>0</v>
      </c>
      <c r="J165" s="478"/>
      <c r="K165" s="280">
        <f>SUM(K18,K34,K73,K91,K159)</f>
        <v>12</v>
      </c>
      <c r="L165" s="280">
        <f>SUM(L18,L34,L73,L91,L159)</f>
        <v>4</v>
      </c>
      <c r="M165" s="280">
        <f>SUM(M18,M34,M73,M91,M159)</f>
        <v>6</v>
      </c>
      <c r="N165" s="280">
        <f>SUM(N18,N34,N73,N91,N159)</f>
        <v>0</v>
      </c>
      <c r="O165" s="470"/>
      <c r="P165" s="280">
        <f>SUM(P18,P34,P73,P91,P159)</f>
        <v>9</v>
      </c>
      <c r="Q165" s="280">
        <f>SUM(Q18,Q34,Q73,Q91,Q159)</f>
        <v>6</v>
      </c>
      <c r="R165" s="280">
        <f>SUM(R18,R34,R73,R91,R159)</f>
        <v>7</v>
      </c>
      <c r="S165" s="280">
        <f>SUM(S18,S34,S73,S91,S159)</f>
        <v>0</v>
      </c>
      <c r="T165" s="470"/>
      <c r="U165" s="280">
        <f>SUM(U18,U34,U73,U91,U159)</f>
        <v>8</v>
      </c>
      <c r="V165" s="280">
        <f>SUM(V18,V34,V73,V91,V159)</f>
        <v>3</v>
      </c>
      <c r="W165" s="280">
        <f>SUM(W18,W34,W73,W91,W159)</f>
        <v>11</v>
      </c>
      <c r="X165" s="280">
        <f>SUM(X18,X34,X73,X91,X159)</f>
        <v>0</v>
      </c>
      <c r="Y165" s="470"/>
      <c r="Z165" s="280">
        <f>SUM(Z18,Z34,Z73,Z91,Z159)</f>
        <v>7</v>
      </c>
      <c r="AA165" s="280">
        <f>SUM(AA18,AA34,AA73,AA91,AA159)</f>
        <v>4</v>
      </c>
      <c r="AB165" s="280">
        <f>SUM(AB18,AB34,AB73,AB91,AB159)</f>
        <v>11</v>
      </c>
      <c r="AC165" s="280">
        <f>SUM(AC18,AC34,AC73,AC91,AC159)</f>
        <v>0</v>
      </c>
      <c r="AD165" s="470"/>
      <c r="AE165" s="280">
        <f>SUM(AE18,AE34,AE73,AE91,AE159)</f>
        <v>7</v>
      </c>
      <c r="AF165" s="280">
        <f>SUM(AF18,AF34,AF73,AF91,AF159)</f>
        <v>4</v>
      </c>
      <c r="AG165" s="280">
        <f>SUM(AG18,AG34,AG73,AG91,AG159)</f>
        <v>7</v>
      </c>
      <c r="AH165" s="280">
        <f>SUM(AH18,AH34,AH73,AH91,AH159)</f>
        <v>4</v>
      </c>
      <c r="AI165" s="470"/>
      <c r="AJ165" s="280">
        <f>SUM(AJ18,AJ34,AJ73,AJ91,AJ159)</f>
        <v>5</v>
      </c>
      <c r="AK165" s="280">
        <f>SUM(AK18,AK34,AK73,AK91,AK159)</f>
        <v>3</v>
      </c>
      <c r="AL165" s="280">
        <f>SUM(AL18,AL34,AL73,AL91,AL159)</f>
        <v>5</v>
      </c>
      <c r="AM165" s="280">
        <f>SUM(AM18,AM34,AM73,AM91,AM159)</f>
        <v>1</v>
      </c>
      <c r="AN165" s="470"/>
    </row>
    <row r="166" spans="1:40" ht="13.5" customHeight="1" thickTop="1">
      <c r="A166" s="23"/>
      <c r="B166" s="30"/>
      <c r="C166" s="281"/>
      <c r="D166" s="282" t="s">
        <v>19</v>
      </c>
      <c r="E166" s="283">
        <f>10*SUM(F166,K166,P166,U166,Z166,AE166,AJ166)</f>
        <v>1450</v>
      </c>
      <c r="F166" s="468">
        <f>SUM(F165:I165)</f>
        <v>21</v>
      </c>
      <c r="G166" s="468"/>
      <c r="H166" s="468"/>
      <c r="I166" s="468"/>
      <c r="J166" s="478"/>
      <c r="K166" s="468">
        <f>SUM(K165:N165)</f>
        <v>22</v>
      </c>
      <c r="L166" s="468"/>
      <c r="M166" s="468"/>
      <c r="N166" s="468"/>
      <c r="O166" s="471"/>
      <c r="P166" s="468">
        <f>SUM(P165:S165)</f>
        <v>22</v>
      </c>
      <c r="Q166" s="468"/>
      <c r="R166" s="468"/>
      <c r="S166" s="468"/>
      <c r="T166" s="471"/>
      <c r="U166" s="468">
        <f>SUM(U165:X165)</f>
        <v>22</v>
      </c>
      <c r="V166" s="468"/>
      <c r="W166" s="468"/>
      <c r="X166" s="468"/>
      <c r="Y166" s="471"/>
      <c r="Z166" s="468">
        <f>SUM(Z165:AC165)</f>
        <v>22</v>
      </c>
      <c r="AA166" s="468"/>
      <c r="AB166" s="468"/>
      <c r="AC166" s="468"/>
      <c r="AD166" s="471"/>
      <c r="AE166" s="468">
        <f>SUM(AE165:AH165)</f>
        <v>22</v>
      </c>
      <c r="AF166" s="468"/>
      <c r="AG166" s="468"/>
      <c r="AH166" s="468"/>
      <c r="AI166" s="471"/>
      <c r="AJ166" s="468">
        <f>SUM(AJ165:AM165)</f>
        <v>14</v>
      </c>
      <c r="AK166" s="468"/>
      <c r="AL166" s="468"/>
      <c r="AM166" s="468"/>
      <c r="AN166" s="471"/>
    </row>
    <row r="167" spans="1:40" ht="13.5" customHeight="1" thickBot="1">
      <c r="A167" s="23"/>
      <c r="B167" s="30"/>
      <c r="C167" s="281"/>
      <c r="D167" s="29"/>
      <c r="E167" s="284"/>
      <c r="F167" s="285"/>
      <c r="G167" s="285"/>
      <c r="H167" s="285"/>
      <c r="I167" s="285"/>
      <c r="J167" s="286"/>
      <c r="K167" s="285"/>
      <c r="L167" s="285"/>
      <c r="M167" s="285"/>
      <c r="N167" s="285"/>
      <c r="O167" s="286"/>
      <c r="P167" s="285"/>
      <c r="Q167" s="285"/>
      <c r="R167" s="285"/>
      <c r="S167" s="285"/>
      <c r="T167" s="286"/>
      <c r="U167" s="285"/>
      <c r="V167" s="285"/>
      <c r="W167" s="285"/>
      <c r="X167" s="285"/>
      <c r="Y167" s="286"/>
      <c r="Z167" s="285"/>
      <c r="AA167" s="285"/>
      <c r="AB167" s="285"/>
      <c r="AC167" s="285"/>
      <c r="AD167" s="286"/>
      <c r="AE167" s="285"/>
      <c r="AF167" s="285"/>
      <c r="AG167" s="285"/>
      <c r="AH167" s="285"/>
      <c r="AI167" s="286"/>
      <c r="AJ167" s="285"/>
      <c r="AK167" s="285"/>
      <c r="AL167" s="285"/>
      <c r="AM167" s="285"/>
      <c r="AN167" s="286"/>
    </row>
    <row r="168" spans="1:40" ht="13.5" customHeight="1" thickBot="1">
      <c r="A168" s="23"/>
      <c r="B168" s="30"/>
      <c r="C168" s="30"/>
      <c r="D168" s="26"/>
      <c r="E168" s="29"/>
      <c r="F168" s="479" t="s">
        <v>32</v>
      </c>
      <c r="G168" s="480"/>
      <c r="H168" s="480"/>
      <c r="I168" s="480"/>
      <c r="J168" s="480"/>
      <c r="K168" s="480"/>
      <c r="L168" s="480"/>
      <c r="M168" s="480"/>
      <c r="N168" s="480"/>
      <c r="O168" s="481"/>
      <c r="P168" s="475" t="s">
        <v>33</v>
      </c>
      <c r="Q168" s="476"/>
      <c r="R168" s="476"/>
      <c r="S168" s="476"/>
      <c r="T168" s="476"/>
      <c r="U168" s="476"/>
      <c r="V168" s="476"/>
      <c r="W168" s="476"/>
      <c r="X168" s="476"/>
      <c r="Y168" s="477"/>
      <c r="Z168" s="475" t="s">
        <v>34</v>
      </c>
      <c r="AA168" s="476"/>
      <c r="AB168" s="476"/>
      <c r="AC168" s="476"/>
      <c r="AD168" s="476"/>
      <c r="AE168" s="476"/>
      <c r="AF168" s="476"/>
      <c r="AG168" s="476"/>
      <c r="AH168" s="476"/>
      <c r="AI168" s="477"/>
      <c r="AJ168" s="479" t="s">
        <v>35</v>
      </c>
      <c r="AK168" s="480"/>
      <c r="AL168" s="480"/>
      <c r="AM168" s="480"/>
      <c r="AN168" s="481"/>
    </row>
    <row r="169" spans="1:40" ht="13.5" customHeight="1" thickBot="1">
      <c r="A169" s="23"/>
      <c r="B169" s="52"/>
      <c r="C169" s="275" t="s">
        <v>280</v>
      </c>
      <c r="D169" s="276"/>
      <c r="E169" s="277"/>
      <c r="F169" s="466" t="s">
        <v>37</v>
      </c>
      <c r="G169" s="467"/>
      <c r="H169" s="467"/>
      <c r="I169" s="467"/>
      <c r="J169" s="472" t="s">
        <v>38</v>
      </c>
      <c r="K169" s="466" t="s">
        <v>39</v>
      </c>
      <c r="L169" s="467"/>
      <c r="M169" s="467"/>
      <c r="N169" s="467"/>
      <c r="O169" s="472" t="s">
        <v>38</v>
      </c>
      <c r="P169" s="466" t="s">
        <v>40</v>
      </c>
      <c r="Q169" s="467"/>
      <c r="R169" s="467"/>
      <c r="S169" s="467"/>
      <c r="T169" s="472" t="s">
        <v>38</v>
      </c>
      <c r="U169" s="466" t="s">
        <v>41</v>
      </c>
      <c r="V169" s="467"/>
      <c r="W169" s="467"/>
      <c r="X169" s="467"/>
      <c r="Y169" s="472" t="s">
        <v>38</v>
      </c>
      <c r="Z169" s="466" t="s">
        <v>42</v>
      </c>
      <c r="AA169" s="467"/>
      <c r="AB169" s="467"/>
      <c r="AC169" s="467"/>
      <c r="AD169" s="472" t="s">
        <v>38</v>
      </c>
      <c r="AE169" s="466" t="s">
        <v>43</v>
      </c>
      <c r="AF169" s="467"/>
      <c r="AG169" s="467"/>
      <c r="AH169" s="467"/>
      <c r="AI169" s="472" t="s">
        <v>38</v>
      </c>
      <c r="AJ169" s="466" t="s">
        <v>44</v>
      </c>
      <c r="AK169" s="467"/>
      <c r="AL169" s="467"/>
      <c r="AM169" s="467"/>
      <c r="AN169" s="472" t="s">
        <v>38</v>
      </c>
    </row>
    <row r="170" spans="1:40" ht="13.5" customHeight="1" thickBot="1" thickTop="1">
      <c r="A170" s="23"/>
      <c r="B170" s="52"/>
      <c r="C170" s="278" t="s">
        <v>127</v>
      </c>
      <c r="D170" s="53"/>
      <c r="E170" s="279"/>
      <c r="F170" s="34" t="s">
        <v>21</v>
      </c>
      <c r="G170" s="35" t="s">
        <v>45</v>
      </c>
      <c r="H170" s="35" t="s">
        <v>24</v>
      </c>
      <c r="I170" s="35" t="s">
        <v>26</v>
      </c>
      <c r="J170" s="473"/>
      <c r="K170" s="34" t="s">
        <v>21</v>
      </c>
      <c r="L170" s="35" t="s">
        <v>45</v>
      </c>
      <c r="M170" s="35" t="s">
        <v>24</v>
      </c>
      <c r="N170" s="35" t="s">
        <v>26</v>
      </c>
      <c r="O170" s="473"/>
      <c r="P170" s="34" t="s">
        <v>21</v>
      </c>
      <c r="Q170" s="35" t="s">
        <v>45</v>
      </c>
      <c r="R170" s="35" t="s">
        <v>24</v>
      </c>
      <c r="S170" s="35" t="s">
        <v>26</v>
      </c>
      <c r="T170" s="473"/>
      <c r="U170" s="34" t="s">
        <v>21</v>
      </c>
      <c r="V170" s="35" t="s">
        <v>45</v>
      </c>
      <c r="W170" s="35" t="s">
        <v>24</v>
      </c>
      <c r="X170" s="35" t="s">
        <v>26</v>
      </c>
      <c r="Y170" s="473"/>
      <c r="Z170" s="36" t="s">
        <v>21</v>
      </c>
      <c r="AA170" s="37" t="s">
        <v>45</v>
      </c>
      <c r="AB170" s="37" t="s">
        <v>24</v>
      </c>
      <c r="AC170" s="37" t="s">
        <v>26</v>
      </c>
      <c r="AD170" s="473"/>
      <c r="AE170" s="36" t="s">
        <v>21</v>
      </c>
      <c r="AF170" s="37" t="s">
        <v>45</v>
      </c>
      <c r="AG170" s="37" t="s">
        <v>24</v>
      </c>
      <c r="AH170" s="37" t="s">
        <v>26</v>
      </c>
      <c r="AI170" s="473"/>
      <c r="AJ170" s="36" t="s">
        <v>21</v>
      </c>
      <c r="AK170" s="37" t="s">
        <v>45</v>
      </c>
      <c r="AL170" s="37" t="s">
        <v>24</v>
      </c>
      <c r="AM170" s="37" t="s">
        <v>26</v>
      </c>
      <c r="AN170" s="473"/>
    </row>
    <row r="171" spans="1:40" ht="13.5" customHeight="1" thickBot="1">
      <c r="A171" s="23"/>
      <c r="B171" s="52"/>
      <c r="C171" s="278" t="s">
        <v>128</v>
      </c>
      <c r="D171" s="53"/>
      <c r="E171" s="53"/>
      <c r="F171" s="474">
        <v>2</v>
      </c>
      <c r="G171" s="474"/>
      <c r="H171" s="474"/>
      <c r="I171" s="474"/>
      <c r="J171" s="471">
        <f>SUM(J18,J34,J73,J114,J159)</f>
        <v>30</v>
      </c>
      <c r="K171" s="474">
        <v>3</v>
      </c>
      <c r="L171" s="474"/>
      <c r="M171" s="474"/>
      <c r="N171" s="474"/>
      <c r="O171" s="469">
        <f>SUM(O18,O34,O73,O114,O159)</f>
        <v>30</v>
      </c>
      <c r="P171" s="474">
        <v>3</v>
      </c>
      <c r="Q171" s="474"/>
      <c r="R171" s="474"/>
      <c r="S171" s="474"/>
      <c r="T171" s="469">
        <f>SUM(T18,T34,T73,T114,T159)</f>
        <v>30</v>
      </c>
      <c r="U171" s="474">
        <v>3</v>
      </c>
      <c r="V171" s="474"/>
      <c r="W171" s="474"/>
      <c r="X171" s="474"/>
      <c r="Y171" s="469">
        <f>SUM(Y18,Y34,Y73,Y114,Y159)</f>
        <v>30</v>
      </c>
      <c r="Z171" s="474">
        <v>3</v>
      </c>
      <c r="AA171" s="474"/>
      <c r="AB171" s="474"/>
      <c r="AC171" s="474"/>
      <c r="AD171" s="469">
        <f>SUM(AD18,AD34,AD73,AD114,AD159)</f>
        <v>30</v>
      </c>
      <c r="AE171" s="474">
        <v>3</v>
      </c>
      <c r="AF171" s="474"/>
      <c r="AG171" s="474"/>
      <c r="AH171" s="474"/>
      <c r="AI171" s="469">
        <f>SUM(AI18,AI34,AI73,AI114,AI159)</f>
        <v>30</v>
      </c>
      <c r="AJ171" s="474">
        <v>2</v>
      </c>
      <c r="AK171" s="474"/>
      <c r="AL171" s="474"/>
      <c r="AM171" s="474"/>
      <c r="AN171" s="469">
        <f>SUM(AN18,AN34,AN73,AN114,AN159)</f>
        <v>30</v>
      </c>
    </row>
    <row r="172" spans="1:40" ht="13.5" customHeight="1" thickBot="1" thickTop="1">
      <c r="A172" s="23"/>
      <c r="B172" s="52"/>
      <c r="C172" s="278" t="s">
        <v>129</v>
      </c>
      <c r="D172" s="53"/>
      <c r="E172" s="53"/>
      <c r="F172" s="280">
        <f>SUM(F18,F34,F73,F114,F159)</f>
        <v>11</v>
      </c>
      <c r="G172" s="280">
        <f>SUM(G18,G34,G73,G114,G159)</f>
        <v>3</v>
      </c>
      <c r="H172" s="280">
        <f>SUM(H18,H34,H73,H114,H159)</f>
        <v>7</v>
      </c>
      <c r="I172" s="280">
        <f>SUM(I18,I34,I73,I114,I159)</f>
        <v>0</v>
      </c>
      <c r="J172" s="478"/>
      <c r="K172" s="280">
        <f>SUM(K18,K34,K73,K114,K159)</f>
        <v>12</v>
      </c>
      <c r="L172" s="280">
        <f>SUM(L18,L34,L73,L114,L159)</f>
        <v>4</v>
      </c>
      <c r="M172" s="280">
        <f>SUM(M18,M34,M73,M114,M159)</f>
        <v>6</v>
      </c>
      <c r="N172" s="280">
        <f>SUM(N18,N34,N73,N114,N159)</f>
        <v>0</v>
      </c>
      <c r="O172" s="470"/>
      <c r="P172" s="280">
        <f>SUM(P18,P34,P73,P114,P159)</f>
        <v>9</v>
      </c>
      <c r="Q172" s="280">
        <f>SUM(Q18,Q34,Q73,Q114,Q159)</f>
        <v>6</v>
      </c>
      <c r="R172" s="280">
        <f>SUM(R18,R34,R73,R114,R159)</f>
        <v>7</v>
      </c>
      <c r="S172" s="280">
        <f>SUM(S18,S34,S73,S114,S159)</f>
        <v>0</v>
      </c>
      <c r="T172" s="470"/>
      <c r="U172" s="280">
        <f>SUM(U18,U34,U73,U114,U159)</f>
        <v>8</v>
      </c>
      <c r="V172" s="280">
        <f>SUM(V18,V34,V73,V114,V159)</f>
        <v>3</v>
      </c>
      <c r="W172" s="280">
        <f>SUM(W18,W34,W73,W114,W159)</f>
        <v>11</v>
      </c>
      <c r="X172" s="280">
        <f>SUM(X18,X34,X73,X114,X159)</f>
        <v>0</v>
      </c>
      <c r="Y172" s="470"/>
      <c r="Z172" s="280">
        <f>SUM(Z18,Z34,Z73,Z114,Z159)</f>
        <v>8</v>
      </c>
      <c r="AA172" s="280">
        <f>SUM(AA18,AA34,AA73,AA114,AA159)</f>
        <v>4</v>
      </c>
      <c r="AB172" s="280">
        <f>SUM(AB18,AB34,AB73,AB114,AB159)</f>
        <v>8</v>
      </c>
      <c r="AC172" s="280">
        <f>SUM(AC18,AC34,AC73,AC114,AC159)</f>
        <v>2</v>
      </c>
      <c r="AD172" s="470"/>
      <c r="AE172" s="280">
        <f>SUM(AE18,AE34,AE73,AE114,AE159)</f>
        <v>7</v>
      </c>
      <c r="AF172" s="280">
        <f>SUM(AF18,AF34,AF73,AF114,AF159)</f>
        <v>4</v>
      </c>
      <c r="AG172" s="280">
        <f>SUM(AG18,AG34,AG73,AG114,AG159)</f>
        <v>7</v>
      </c>
      <c r="AH172" s="280">
        <f>SUM(AH18,AH34,AH73,AH114,AH159)</f>
        <v>4</v>
      </c>
      <c r="AI172" s="470"/>
      <c r="AJ172" s="280">
        <f>SUM(AJ18,AJ34,AJ73,AJ114,AJ159)</f>
        <v>5</v>
      </c>
      <c r="AK172" s="280">
        <f>SUM(AK18,AK34,AK73,AK114,AK159)</f>
        <v>4</v>
      </c>
      <c r="AL172" s="280">
        <f>SUM(AL18,AL34,AL73,AL114,AL159)</f>
        <v>4</v>
      </c>
      <c r="AM172" s="280">
        <f>SUM(AM18,AM34,AM73,AM114,AM159)</f>
        <v>1</v>
      </c>
      <c r="AN172" s="470"/>
    </row>
    <row r="173" spans="1:40" ht="13.5" customHeight="1" thickTop="1">
      <c r="A173" s="23"/>
      <c r="B173" s="30"/>
      <c r="C173" s="30"/>
      <c r="D173" s="282" t="s">
        <v>19</v>
      </c>
      <c r="E173" s="283">
        <f>10*SUM(F173,K173,P173,U173,Z173,AE173,AJ173)</f>
        <v>1450</v>
      </c>
      <c r="F173" s="468">
        <f>SUM(F172:I172)</f>
        <v>21</v>
      </c>
      <c r="G173" s="468"/>
      <c r="H173" s="468"/>
      <c r="I173" s="468"/>
      <c r="J173" s="478"/>
      <c r="K173" s="468">
        <f>SUM(K172:N172)</f>
        <v>22</v>
      </c>
      <c r="L173" s="468"/>
      <c r="M173" s="468"/>
      <c r="N173" s="468"/>
      <c r="O173" s="471"/>
      <c r="P173" s="468">
        <f>SUM(P172:S172)</f>
        <v>22</v>
      </c>
      <c r="Q173" s="468"/>
      <c r="R173" s="468"/>
      <c r="S173" s="468"/>
      <c r="T173" s="471"/>
      <c r="U173" s="468">
        <f>SUM(U172:X172)</f>
        <v>22</v>
      </c>
      <c r="V173" s="468"/>
      <c r="W173" s="468"/>
      <c r="X173" s="468"/>
      <c r="Y173" s="471"/>
      <c r="Z173" s="468">
        <f>SUM(Z172:AC172)</f>
        <v>22</v>
      </c>
      <c r="AA173" s="468"/>
      <c r="AB173" s="468"/>
      <c r="AC173" s="468"/>
      <c r="AD173" s="471"/>
      <c r="AE173" s="468">
        <f>SUM(AE172:AH172)</f>
        <v>22</v>
      </c>
      <c r="AF173" s="468"/>
      <c r="AG173" s="468"/>
      <c r="AH173" s="468"/>
      <c r="AI173" s="471"/>
      <c r="AJ173" s="468">
        <f>SUM(AJ172:AM172)</f>
        <v>14</v>
      </c>
      <c r="AK173" s="468"/>
      <c r="AL173" s="468"/>
      <c r="AM173" s="468"/>
      <c r="AN173" s="471"/>
    </row>
    <row r="174" spans="1:40" ht="13.5" customHeight="1" thickBot="1">
      <c r="A174" s="23"/>
      <c r="B174" s="30"/>
      <c r="C174" s="281"/>
      <c r="D174" s="287"/>
      <c r="E174" s="29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</row>
    <row r="175" spans="1:40" ht="13.5" customHeight="1" thickBot="1">
      <c r="A175" s="23"/>
      <c r="B175" s="30"/>
      <c r="C175" s="30"/>
      <c r="D175" s="26"/>
      <c r="E175" s="29"/>
      <c r="F175" s="479" t="s">
        <v>32</v>
      </c>
      <c r="G175" s="480"/>
      <c r="H175" s="480"/>
      <c r="I175" s="480"/>
      <c r="J175" s="480"/>
      <c r="K175" s="480"/>
      <c r="L175" s="480"/>
      <c r="M175" s="480"/>
      <c r="N175" s="480"/>
      <c r="O175" s="481"/>
      <c r="P175" s="475" t="s">
        <v>33</v>
      </c>
      <c r="Q175" s="476"/>
      <c r="R175" s="476"/>
      <c r="S175" s="476"/>
      <c r="T175" s="476"/>
      <c r="U175" s="476"/>
      <c r="V175" s="476"/>
      <c r="W175" s="476"/>
      <c r="X175" s="476"/>
      <c r="Y175" s="477"/>
      <c r="Z175" s="475" t="s">
        <v>34</v>
      </c>
      <c r="AA175" s="476"/>
      <c r="AB175" s="476"/>
      <c r="AC175" s="476"/>
      <c r="AD175" s="476"/>
      <c r="AE175" s="476"/>
      <c r="AF175" s="476"/>
      <c r="AG175" s="476"/>
      <c r="AH175" s="476"/>
      <c r="AI175" s="477"/>
      <c r="AJ175" s="479" t="s">
        <v>35</v>
      </c>
      <c r="AK175" s="480"/>
      <c r="AL175" s="480"/>
      <c r="AM175" s="480"/>
      <c r="AN175" s="481"/>
    </row>
    <row r="176" spans="1:40" ht="13.5" customHeight="1" thickBot="1">
      <c r="A176" s="23"/>
      <c r="B176" s="52"/>
      <c r="C176" s="275" t="s">
        <v>281</v>
      </c>
      <c r="D176" s="276"/>
      <c r="E176" s="277"/>
      <c r="F176" s="466" t="s">
        <v>37</v>
      </c>
      <c r="G176" s="467"/>
      <c r="H176" s="467"/>
      <c r="I176" s="467"/>
      <c r="J176" s="472" t="s">
        <v>38</v>
      </c>
      <c r="K176" s="466" t="s">
        <v>39</v>
      </c>
      <c r="L176" s="467"/>
      <c r="M176" s="467"/>
      <c r="N176" s="467"/>
      <c r="O176" s="472" t="s">
        <v>38</v>
      </c>
      <c r="P176" s="466" t="s">
        <v>40</v>
      </c>
      <c r="Q176" s="467"/>
      <c r="R176" s="467"/>
      <c r="S176" s="467"/>
      <c r="T176" s="472" t="s">
        <v>38</v>
      </c>
      <c r="U176" s="466" t="s">
        <v>41</v>
      </c>
      <c r="V176" s="467"/>
      <c r="W176" s="467"/>
      <c r="X176" s="467"/>
      <c r="Y176" s="472" t="s">
        <v>38</v>
      </c>
      <c r="Z176" s="466" t="s">
        <v>42</v>
      </c>
      <c r="AA176" s="467"/>
      <c r="AB176" s="467"/>
      <c r="AC176" s="467"/>
      <c r="AD176" s="472" t="s">
        <v>38</v>
      </c>
      <c r="AE176" s="466" t="s">
        <v>43</v>
      </c>
      <c r="AF176" s="467"/>
      <c r="AG176" s="467"/>
      <c r="AH176" s="467"/>
      <c r="AI176" s="472" t="s">
        <v>38</v>
      </c>
      <c r="AJ176" s="466" t="s">
        <v>44</v>
      </c>
      <c r="AK176" s="467"/>
      <c r="AL176" s="467"/>
      <c r="AM176" s="467"/>
      <c r="AN176" s="472" t="s">
        <v>38</v>
      </c>
    </row>
    <row r="177" spans="1:40" ht="13.5" customHeight="1" thickBot="1" thickTop="1">
      <c r="A177" s="23"/>
      <c r="B177" s="52"/>
      <c r="C177" s="278" t="s">
        <v>127</v>
      </c>
      <c r="D177" s="53"/>
      <c r="E177" s="279"/>
      <c r="F177" s="34" t="s">
        <v>21</v>
      </c>
      <c r="G177" s="35" t="s">
        <v>45</v>
      </c>
      <c r="H177" s="35" t="s">
        <v>24</v>
      </c>
      <c r="I177" s="35" t="s">
        <v>26</v>
      </c>
      <c r="J177" s="473"/>
      <c r="K177" s="34" t="s">
        <v>21</v>
      </c>
      <c r="L177" s="35" t="s">
        <v>45</v>
      </c>
      <c r="M177" s="35" t="s">
        <v>24</v>
      </c>
      <c r="N177" s="35" t="s">
        <v>26</v>
      </c>
      <c r="O177" s="473"/>
      <c r="P177" s="34" t="s">
        <v>21</v>
      </c>
      <c r="Q177" s="35" t="s">
        <v>45</v>
      </c>
      <c r="R177" s="35" t="s">
        <v>24</v>
      </c>
      <c r="S177" s="35" t="s">
        <v>26</v>
      </c>
      <c r="T177" s="473"/>
      <c r="U177" s="34" t="s">
        <v>21</v>
      </c>
      <c r="V177" s="35" t="s">
        <v>45</v>
      </c>
      <c r="W177" s="35" t="s">
        <v>24</v>
      </c>
      <c r="X177" s="35" t="s">
        <v>26</v>
      </c>
      <c r="Y177" s="473"/>
      <c r="Z177" s="36" t="s">
        <v>21</v>
      </c>
      <c r="AA177" s="37" t="s">
        <v>45</v>
      </c>
      <c r="AB177" s="37" t="s">
        <v>24</v>
      </c>
      <c r="AC177" s="37" t="s">
        <v>26</v>
      </c>
      <c r="AD177" s="473"/>
      <c r="AE177" s="36" t="s">
        <v>21</v>
      </c>
      <c r="AF177" s="37" t="s">
        <v>45</v>
      </c>
      <c r="AG177" s="37" t="s">
        <v>24</v>
      </c>
      <c r="AH177" s="37" t="s">
        <v>26</v>
      </c>
      <c r="AI177" s="473"/>
      <c r="AJ177" s="36" t="s">
        <v>21</v>
      </c>
      <c r="AK177" s="37" t="s">
        <v>45</v>
      </c>
      <c r="AL177" s="37" t="s">
        <v>24</v>
      </c>
      <c r="AM177" s="37" t="s">
        <v>26</v>
      </c>
      <c r="AN177" s="473"/>
    </row>
    <row r="178" spans="1:40" ht="13.5" customHeight="1" thickBot="1">
      <c r="A178" s="23"/>
      <c r="B178" s="52"/>
      <c r="C178" s="278" t="s">
        <v>128</v>
      </c>
      <c r="D178" s="53"/>
      <c r="E178" s="53"/>
      <c r="F178" s="474">
        <v>2</v>
      </c>
      <c r="G178" s="474"/>
      <c r="H178" s="474"/>
      <c r="I178" s="474"/>
      <c r="J178" s="471">
        <f>SUM(J18,J34,J73,J134,J159)</f>
        <v>30</v>
      </c>
      <c r="K178" s="474">
        <v>3</v>
      </c>
      <c r="L178" s="474"/>
      <c r="M178" s="474"/>
      <c r="N178" s="474"/>
      <c r="O178" s="469">
        <f>SUM(O18,O34,O73,O134,O159)</f>
        <v>30</v>
      </c>
      <c r="P178" s="474">
        <v>3</v>
      </c>
      <c r="Q178" s="474"/>
      <c r="R178" s="474"/>
      <c r="S178" s="474"/>
      <c r="T178" s="469">
        <f>SUM(T18,T34,T73,T134,T159)</f>
        <v>30</v>
      </c>
      <c r="U178" s="474">
        <v>3</v>
      </c>
      <c r="V178" s="474"/>
      <c r="W178" s="474"/>
      <c r="X178" s="474"/>
      <c r="Y178" s="469">
        <f>SUM(Y18,Y34,Y73,Y134,Y159)</f>
        <v>30</v>
      </c>
      <c r="Z178" s="474">
        <v>3</v>
      </c>
      <c r="AA178" s="474"/>
      <c r="AB178" s="474"/>
      <c r="AC178" s="474"/>
      <c r="AD178" s="469">
        <f>SUM(AD18,AD34,AD73,AD134,AD159)</f>
        <v>30</v>
      </c>
      <c r="AE178" s="474">
        <v>3</v>
      </c>
      <c r="AF178" s="474"/>
      <c r="AG178" s="474"/>
      <c r="AH178" s="474"/>
      <c r="AI178" s="469">
        <f>SUM(AI18,AI34,AI73,AI134,AI159)</f>
        <v>30</v>
      </c>
      <c r="AJ178" s="474">
        <v>1</v>
      </c>
      <c r="AK178" s="474"/>
      <c r="AL178" s="474"/>
      <c r="AM178" s="474"/>
      <c r="AN178" s="469">
        <f>SUM(AN18,AN34,AN73,AN134,AN159)</f>
        <v>30</v>
      </c>
    </row>
    <row r="179" spans="1:40" ht="13.5" customHeight="1" thickBot="1" thickTop="1">
      <c r="A179" s="23"/>
      <c r="B179" s="52"/>
      <c r="C179" s="278" t="s">
        <v>129</v>
      </c>
      <c r="D179" s="53"/>
      <c r="E179" s="53"/>
      <c r="F179" s="280">
        <f>SUM(F18,F34,F73,F134,F159)</f>
        <v>11</v>
      </c>
      <c r="G179" s="280">
        <f>SUM(G18,G34,G73,G134,G159)</f>
        <v>3</v>
      </c>
      <c r="H179" s="280">
        <f>SUM(H18,H34,H73,H134,H159)</f>
        <v>7</v>
      </c>
      <c r="I179" s="280">
        <f>SUM(I18,I34,I73,I134,I159)</f>
        <v>0</v>
      </c>
      <c r="J179" s="478"/>
      <c r="K179" s="280">
        <f>SUM(K18,K34,K73,K134,K159)</f>
        <v>12</v>
      </c>
      <c r="L179" s="280">
        <f>SUM(L18,L34,L73,L134,L159)</f>
        <v>4</v>
      </c>
      <c r="M179" s="280">
        <f>SUM(M18,M34,M73,M134,M159)</f>
        <v>6</v>
      </c>
      <c r="N179" s="280">
        <f>SUM(N18,N34,N73,N134,N159)</f>
        <v>0</v>
      </c>
      <c r="O179" s="470"/>
      <c r="P179" s="280">
        <f>SUM(P18,P34,P73,P134,P159)</f>
        <v>9</v>
      </c>
      <c r="Q179" s="280">
        <f>SUM(Q18,Q34,Q73,Q134,Q159)</f>
        <v>6</v>
      </c>
      <c r="R179" s="280">
        <f>SUM(R18,R34,R73,R134,R159)</f>
        <v>7</v>
      </c>
      <c r="S179" s="280">
        <f>SUM(S18,S34,S73,S134,S159)</f>
        <v>0</v>
      </c>
      <c r="T179" s="470"/>
      <c r="U179" s="280">
        <f>SUM(U18,U34,U73,U134,U159)</f>
        <v>8</v>
      </c>
      <c r="V179" s="280">
        <f>SUM(V18,V34,V73,V134,V159)</f>
        <v>3</v>
      </c>
      <c r="W179" s="280">
        <f>SUM(W18,W34,W73,W134,W159)</f>
        <v>11</v>
      </c>
      <c r="X179" s="280">
        <f>SUM(X18,X34,X73,X134,X159)</f>
        <v>0</v>
      </c>
      <c r="Y179" s="470"/>
      <c r="Z179" s="280">
        <f>SUM(Z18,Z34,Z73,Z134,Z159)</f>
        <v>7</v>
      </c>
      <c r="AA179" s="280">
        <f>SUM(AA18,AA34,AA73,AA134,AA159)</f>
        <v>4</v>
      </c>
      <c r="AB179" s="280">
        <f>SUM(AB18,AB34,AB73,AB134,AB159)</f>
        <v>10</v>
      </c>
      <c r="AC179" s="280">
        <f>SUM(AC18,AC34,AC73,AC134,AC159)</f>
        <v>1</v>
      </c>
      <c r="AD179" s="470"/>
      <c r="AE179" s="280">
        <f>SUM(AE18,AE34,AE73,AE134,AE159)</f>
        <v>7</v>
      </c>
      <c r="AF179" s="280">
        <f>SUM(AF18,AF34,AF73,AF134,AF159)</f>
        <v>4</v>
      </c>
      <c r="AG179" s="280">
        <f>SUM(AG18,AG34,AG73,AG134,AG159)</f>
        <v>7</v>
      </c>
      <c r="AH179" s="280">
        <f>SUM(AH18,AH34,AH73,AH134,AH159)</f>
        <v>4</v>
      </c>
      <c r="AI179" s="470"/>
      <c r="AJ179" s="280">
        <f>SUM(AJ18,AJ34,AJ73,AJ134,AJ159)</f>
        <v>5</v>
      </c>
      <c r="AK179" s="280">
        <f>SUM(AK18,AK34,AK73,AK134,AK159)</f>
        <v>3</v>
      </c>
      <c r="AL179" s="280">
        <f>SUM(AL18,AL34,AL73,AL134,AL159)</f>
        <v>6</v>
      </c>
      <c r="AM179" s="280">
        <f>SUM(AM18,AM34,AM73,AM134,AM159)</f>
        <v>0</v>
      </c>
      <c r="AN179" s="470"/>
    </row>
    <row r="180" spans="1:40" ht="13.5" customHeight="1" thickTop="1">
      <c r="A180" s="23"/>
      <c r="B180" s="30"/>
      <c r="C180" s="281"/>
      <c r="D180" s="282" t="s">
        <v>19</v>
      </c>
      <c r="E180" s="283">
        <f>10*SUM(F180,K180,P180,U180,Z180,AE180,AJ180)</f>
        <v>1450</v>
      </c>
      <c r="F180" s="468">
        <f>SUM(F179:I179)</f>
        <v>21</v>
      </c>
      <c r="G180" s="468"/>
      <c r="H180" s="468"/>
      <c r="I180" s="468"/>
      <c r="J180" s="478"/>
      <c r="K180" s="468">
        <f>SUM(K179:N179)</f>
        <v>22</v>
      </c>
      <c r="L180" s="468"/>
      <c r="M180" s="468"/>
      <c r="N180" s="468"/>
      <c r="O180" s="471"/>
      <c r="P180" s="468">
        <f>SUM(P179:S179)</f>
        <v>22</v>
      </c>
      <c r="Q180" s="468"/>
      <c r="R180" s="468"/>
      <c r="S180" s="468"/>
      <c r="T180" s="471"/>
      <c r="U180" s="468">
        <f>SUM(U179:X179)</f>
        <v>22</v>
      </c>
      <c r="V180" s="468"/>
      <c r="W180" s="468"/>
      <c r="X180" s="468"/>
      <c r="Y180" s="471"/>
      <c r="Z180" s="468">
        <f>SUM(Z179:AC179)</f>
        <v>22</v>
      </c>
      <c r="AA180" s="468"/>
      <c r="AB180" s="468"/>
      <c r="AC180" s="468"/>
      <c r="AD180" s="471"/>
      <c r="AE180" s="468">
        <f>SUM(AE179:AH179)</f>
        <v>22</v>
      </c>
      <c r="AF180" s="468"/>
      <c r="AG180" s="468"/>
      <c r="AH180" s="468"/>
      <c r="AI180" s="471"/>
      <c r="AJ180" s="468">
        <f>SUM(AJ179:AM179)</f>
        <v>14</v>
      </c>
      <c r="AK180" s="468"/>
      <c r="AL180" s="468"/>
      <c r="AM180" s="468"/>
      <c r="AN180" s="471"/>
    </row>
    <row r="181" spans="1:40" ht="13.5" customHeight="1">
      <c r="A181" s="23"/>
      <c r="B181" s="288"/>
      <c r="C181" s="288"/>
      <c r="D181" s="288"/>
      <c r="E181" s="288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</row>
  </sheetData>
  <sheetProtection/>
  <mergeCells count="152">
    <mergeCell ref="AL95:AN95"/>
    <mergeCell ref="B95:AK95"/>
    <mergeCell ref="B36:E36"/>
    <mergeCell ref="B75:AK75"/>
    <mergeCell ref="AL75:AN75"/>
    <mergeCell ref="AJ87:AN87"/>
    <mergeCell ref="AJ168:AN168"/>
    <mergeCell ref="AL118:AN118"/>
    <mergeCell ref="B118:AK118"/>
    <mergeCell ref="Z161:AI161"/>
    <mergeCell ref="AI164:AI166"/>
    <mergeCell ref="P162:S162"/>
    <mergeCell ref="B137:AN137"/>
    <mergeCell ref="F161:O161"/>
    <mergeCell ref="Z162:AC162"/>
    <mergeCell ref="B1:AN1"/>
    <mergeCell ref="F4:O4"/>
    <mergeCell ref="AN5:AN6"/>
    <mergeCell ref="P4:Y4"/>
    <mergeCell ref="Z4:AI4"/>
    <mergeCell ref="AJ5:AM5"/>
    <mergeCell ref="T5:T6"/>
    <mergeCell ref="U5:X5"/>
    <mergeCell ref="B8:J8"/>
    <mergeCell ref="AD5:AD6"/>
    <mergeCell ref="F5:I5"/>
    <mergeCell ref="K5:N5"/>
    <mergeCell ref="D4:D6"/>
    <mergeCell ref="Y5:Y6"/>
    <mergeCell ref="Z5:AC5"/>
    <mergeCell ref="J5:J6"/>
    <mergeCell ref="A4:A6"/>
    <mergeCell ref="E4:E6"/>
    <mergeCell ref="D22:D23"/>
    <mergeCell ref="B20:AL20"/>
    <mergeCell ref="O5:O6"/>
    <mergeCell ref="P5:S5"/>
    <mergeCell ref="AI5:AI6"/>
    <mergeCell ref="AJ4:AN4"/>
    <mergeCell ref="AE5:AH5"/>
    <mergeCell ref="B4:B6"/>
    <mergeCell ref="AJ161:AN161"/>
    <mergeCell ref="T164:T166"/>
    <mergeCell ref="U164:X164"/>
    <mergeCell ref="Y164:Y166"/>
    <mergeCell ref="AE164:AH164"/>
    <mergeCell ref="AN162:AN163"/>
    <mergeCell ref="P161:Y161"/>
    <mergeCell ref="T162:T163"/>
    <mergeCell ref="U162:X162"/>
    <mergeCell ref="Y162:Y163"/>
    <mergeCell ref="J164:J166"/>
    <mergeCell ref="K164:N164"/>
    <mergeCell ref="AJ164:AM164"/>
    <mergeCell ref="AE166:AH166"/>
    <mergeCell ref="AJ162:AM162"/>
    <mergeCell ref="AD162:AD163"/>
    <mergeCell ref="AE162:AH162"/>
    <mergeCell ref="AI162:AI163"/>
    <mergeCell ref="AD164:AD166"/>
    <mergeCell ref="F164:I164"/>
    <mergeCell ref="Z164:AC164"/>
    <mergeCell ref="F166:I166"/>
    <mergeCell ref="K166:N166"/>
    <mergeCell ref="P166:S166"/>
    <mergeCell ref="U166:X166"/>
    <mergeCell ref="Z166:AC166"/>
    <mergeCell ref="P164:S164"/>
    <mergeCell ref="F162:I162"/>
    <mergeCell ref="J162:J163"/>
    <mergeCell ref="K162:N162"/>
    <mergeCell ref="O162:O163"/>
    <mergeCell ref="AD169:AD170"/>
    <mergeCell ref="AE169:AH169"/>
    <mergeCell ref="O164:O166"/>
    <mergeCell ref="F168:O168"/>
    <mergeCell ref="P168:Y168"/>
    <mergeCell ref="Z168:AI168"/>
    <mergeCell ref="Y169:Y170"/>
    <mergeCell ref="U171:X171"/>
    <mergeCell ref="Y171:Y173"/>
    <mergeCell ref="F169:I169"/>
    <mergeCell ref="J169:J170"/>
    <mergeCell ref="K169:N169"/>
    <mergeCell ref="O169:O170"/>
    <mergeCell ref="K171:N171"/>
    <mergeCell ref="T169:T170"/>
    <mergeCell ref="P169:S169"/>
    <mergeCell ref="AJ176:AM176"/>
    <mergeCell ref="Z176:AC176"/>
    <mergeCell ref="AJ173:AM173"/>
    <mergeCell ref="AJ171:AM171"/>
    <mergeCell ref="P175:Y175"/>
    <mergeCell ref="T171:T173"/>
    <mergeCell ref="U173:X173"/>
    <mergeCell ref="P173:S173"/>
    <mergeCell ref="AJ175:AN175"/>
    <mergeCell ref="U169:X169"/>
    <mergeCell ref="F176:I176"/>
    <mergeCell ref="J176:J177"/>
    <mergeCell ref="K176:N176"/>
    <mergeCell ref="O176:O177"/>
    <mergeCell ref="P176:S176"/>
    <mergeCell ref="U176:X176"/>
    <mergeCell ref="T176:T177"/>
    <mergeCell ref="O171:O173"/>
    <mergeCell ref="F175:O175"/>
    <mergeCell ref="P180:S180"/>
    <mergeCell ref="P171:S171"/>
    <mergeCell ref="F178:I178"/>
    <mergeCell ref="J178:J180"/>
    <mergeCell ref="K178:N178"/>
    <mergeCell ref="O178:O180"/>
    <mergeCell ref="Z169:AC169"/>
    <mergeCell ref="Z171:AC171"/>
    <mergeCell ref="Z175:AI175"/>
    <mergeCell ref="AD176:AD177"/>
    <mergeCell ref="AE176:AH176"/>
    <mergeCell ref="AE173:AH173"/>
    <mergeCell ref="Z173:AC173"/>
    <mergeCell ref="AD171:AD173"/>
    <mergeCell ref="AI169:AI170"/>
    <mergeCell ref="F180:I180"/>
    <mergeCell ref="AI171:AI173"/>
    <mergeCell ref="P178:S178"/>
    <mergeCell ref="AD178:AD180"/>
    <mergeCell ref="AE178:AH178"/>
    <mergeCell ref="U180:X180"/>
    <mergeCell ref="F173:I173"/>
    <mergeCell ref="K173:N173"/>
    <mergeCell ref="F171:I171"/>
    <mergeCell ref="J171:J173"/>
    <mergeCell ref="AN169:AN170"/>
    <mergeCell ref="AJ180:AM180"/>
    <mergeCell ref="T178:T180"/>
    <mergeCell ref="U178:X178"/>
    <mergeCell ref="Y178:Y180"/>
    <mergeCell ref="Z178:AC178"/>
    <mergeCell ref="Z180:AC180"/>
    <mergeCell ref="AE180:AH180"/>
    <mergeCell ref="AE171:AH171"/>
    <mergeCell ref="Y176:Y177"/>
    <mergeCell ref="AJ169:AM169"/>
    <mergeCell ref="K180:N180"/>
    <mergeCell ref="AN164:AN166"/>
    <mergeCell ref="AN171:AN173"/>
    <mergeCell ref="AJ166:AM166"/>
    <mergeCell ref="AI178:AI180"/>
    <mergeCell ref="AI176:AI177"/>
    <mergeCell ref="AJ178:AM178"/>
    <mergeCell ref="AN176:AN177"/>
    <mergeCell ref="AN178:AN1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2" r:id="rId1"/>
  <headerFooter alignWithMargins="0">
    <oddFooter>&amp;C&amp;"-,Kursywa"&amp;8Strona &amp;P z &amp;N&amp;R&amp;"+,Kursywa"&amp;8&amp;F</oddFooter>
  </headerFooter>
  <rowBreaks count="5" manualBreakCount="5">
    <brk id="34" max="255" man="1"/>
    <brk id="64" max="255" man="1"/>
    <brk id="93" max="255" man="1"/>
    <brk id="116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</dc:creator>
  <cp:keywords/>
  <dc:description/>
  <cp:lastModifiedBy>Dziekan</cp:lastModifiedBy>
  <cp:lastPrinted>2019-05-24T08:03:26Z</cp:lastPrinted>
  <dcterms:created xsi:type="dcterms:W3CDTF">2012-04-27T08:05:30Z</dcterms:created>
  <dcterms:modified xsi:type="dcterms:W3CDTF">2019-06-10T13:13:18Z</dcterms:modified>
  <cp:category/>
  <cp:version/>
  <cp:contentType/>
  <cp:contentStatus/>
</cp:coreProperties>
</file>