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975dc08fddbbefbe/Praca/UBB/Zmiany W Planach Informatyka 2023/Do Liczenia Procentów/"/>
    </mc:Choice>
  </mc:AlternateContent>
  <xr:revisionPtr revIDLastSave="20" documentId="13_ncr:1_{6C288633-5E7B-4268-A717-B18E113D22C2}" xr6:coauthVersionLast="47" xr6:coauthVersionMax="47" xr10:uidLastSave="{5E0EAD2C-8A66-4B3B-8BB8-1AD760C0C147}"/>
  <bookViews>
    <workbookView xWindow="-108" yWindow="-108" windowWidth="23256" windowHeight="12456" firstSheet="1" activeTab="1" xr2:uid="{00000000-000D-0000-FFFF-FFFF00000000}"/>
  </bookViews>
  <sheets>
    <sheet name="TYTUŁ" sheetId="1" r:id="rId1"/>
    <sheet name="IDI_2023" sheetId="2" r:id="rId2"/>
  </sheets>
  <definedNames>
    <definedName name="_xlnm.Print_Area" localSheetId="1">IDI_2023!$C$1:$AO$209</definedName>
    <definedName name="_xlnm.Print_Area" localSheetId="0">TYTUŁ!$A$1:$I$42</definedName>
    <definedName name="_xlnm.Print_Titles" localSheetId="1">IDI_2023!$4:$6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9" i="2" l="1"/>
  <c r="AR167" i="2"/>
  <c r="AR148" i="2"/>
  <c r="AR130" i="2"/>
  <c r="AR111" i="2"/>
  <c r="AR92" i="2"/>
  <c r="AR74" i="2"/>
  <c r="F97" i="2"/>
  <c r="F51" i="2"/>
  <c r="AE222" i="2"/>
  <c r="AO165" i="2" l="1"/>
  <c r="AN165" i="2"/>
  <c r="AM165" i="2"/>
  <c r="AL165" i="2"/>
  <c r="AK165" i="2"/>
  <c r="AJ165" i="2"/>
  <c r="AI165" i="2"/>
  <c r="AH165" i="2"/>
  <c r="AG165" i="2"/>
  <c r="AF165" i="2"/>
  <c r="AE165" i="2"/>
  <c r="AD165" i="2"/>
  <c r="AC165" i="2"/>
  <c r="AB165" i="2"/>
  <c r="AA165" i="2"/>
  <c r="Z165" i="2"/>
  <c r="Y165" i="2"/>
  <c r="X165" i="2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4" i="2"/>
  <c r="F163" i="2"/>
  <c r="F162" i="2"/>
  <c r="F160" i="2"/>
  <c r="F159" i="2"/>
  <c r="F158" i="2"/>
  <c r="F157" i="2"/>
  <c r="F156" i="2"/>
  <c r="F155" i="2"/>
  <c r="F154" i="2"/>
  <c r="F153" i="2"/>
  <c r="F152" i="2"/>
  <c r="F151" i="2"/>
  <c r="F170" i="2"/>
  <c r="E165" i="2" l="1"/>
  <c r="F165" i="2"/>
  <c r="AO147" i="2"/>
  <c r="AN147" i="2"/>
  <c r="AM147" i="2"/>
  <c r="AL147" i="2"/>
  <c r="AK147" i="2"/>
  <c r="AJ147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6" i="2"/>
  <c r="F145" i="2"/>
  <c r="F144" i="2"/>
  <c r="F142" i="2"/>
  <c r="F141" i="2"/>
  <c r="F140" i="2"/>
  <c r="F139" i="2"/>
  <c r="F138" i="2"/>
  <c r="F137" i="2"/>
  <c r="F136" i="2"/>
  <c r="F135" i="2"/>
  <c r="F134" i="2"/>
  <c r="F133" i="2"/>
  <c r="F171" i="2"/>
  <c r="F172" i="2"/>
  <c r="F173" i="2"/>
  <c r="F174" i="2"/>
  <c r="F175" i="2"/>
  <c r="F176" i="2"/>
  <c r="F177" i="2"/>
  <c r="F179" i="2"/>
  <c r="F180" i="2"/>
  <c r="F181" i="2"/>
  <c r="F49" i="2"/>
  <c r="F67" i="2"/>
  <c r="F9" i="2"/>
  <c r="U9" i="2"/>
  <c r="F10" i="2"/>
  <c r="Z10" i="2"/>
  <c r="Z19" i="2" s="1"/>
  <c r="F11" i="2"/>
  <c r="F12" i="2"/>
  <c r="F14" i="2"/>
  <c r="F15" i="2"/>
  <c r="F16" i="2"/>
  <c r="F17" i="2"/>
  <c r="F18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F23" i="2"/>
  <c r="K34" i="2"/>
  <c r="F24" i="2"/>
  <c r="F25" i="2"/>
  <c r="F26" i="2"/>
  <c r="F27" i="2"/>
  <c r="F28" i="2"/>
  <c r="F29" i="2"/>
  <c r="M30" i="2"/>
  <c r="F30" i="2" s="1"/>
  <c r="F32" i="2"/>
  <c r="F33" i="2"/>
  <c r="G34" i="2"/>
  <c r="H34" i="2"/>
  <c r="I34" i="2"/>
  <c r="J34" i="2"/>
  <c r="L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F39" i="2"/>
  <c r="F40" i="2"/>
  <c r="F42" i="2"/>
  <c r="F43" i="2"/>
  <c r="F45" i="2"/>
  <c r="F46" i="2"/>
  <c r="K73" i="2"/>
  <c r="F48" i="2"/>
  <c r="F52" i="2"/>
  <c r="F54" i="2"/>
  <c r="F55" i="2"/>
  <c r="F56" i="2"/>
  <c r="F57" i="2"/>
  <c r="F59" i="2"/>
  <c r="Z59" i="2"/>
  <c r="F61" i="2"/>
  <c r="F63" i="2"/>
  <c r="F64" i="2"/>
  <c r="Z64" i="2"/>
  <c r="F66" i="2"/>
  <c r="F69" i="2"/>
  <c r="F71" i="2"/>
  <c r="F72" i="2"/>
  <c r="G73" i="2"/>
  <c r="H73" i="2"/>
  <c r="I73" i="2"/>
  <c r="J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F77" i="2"/>
  <c r="F78" i="2"/>
  <c r="F79" i="2"/>
  <c r="F80" i="2"/>
  <c r="F81" i="2"/>
  <c r="F82" i="2"/>
  <c r="F83" i="2"/>
  <c r="F84" i="2"/>
  <c r="F85" i="2"/>
  <c r="F86" i="2"/>
  <c r="F88" i="2"/>
  <c r="F89" i="2"/>
  <c r="F90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F98" i="2"/>
  <c r="F99" i="2"/>
  <c r="F100" i="2"/>
  <c r="F101" i="2"/>
  <c r="F102" i="2"/>
  <c r="F103" i="2"/>
  <c r="F104" i="2"/>
  <c r="F105" i="2"/>
  <c r="F107" i="2"/>
  <c r="F108" i="2"/>
  <c r="F109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F115" i="2"/>
  <c r="F116" i="2"/>
  <c r="F117" i="2"/>
  <c r="F118" i="2"/>
  <c r="F119" i="2"/>
  <c r="F120" i="2"/>
  <c r="F121" i="2"/>
  <c r="F122" i="2"/>
  <c r="F123" i="2"/>
  <c r="F124" i="2"/>
  <c r="F126" i="2"/>
  <c r="F127" i="2"/>
  <c r="F128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AL129" i="2"/>
  <c r="AM129" i="2"/>
  <c r="AN129" i="2"/>
  <c r="AO129" i="2"/>
  <c r="F182" i="2"/>
  <c r="F183" i="2"/>
  <c r="F184" i="2"/>
  <c r="F185" i="2"/>
  <c r="F186" i="2"/>
  <c r="F187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AG188" i="2"/>
  <c r="AI188" i="2"/>
  <c r="AL188" i="2"/>
  <c r="AN188" i="2"/>
  <c r="AS91" i="2" l="1"/>
  <c r="M34" i="2"/>
  <c r="AI223" i="2"/>
  <c r="AA223" i="2"/>
  <c r="AF223" i="2"/>
  <c r="AG223" i="2"/>
  <c r="AH223" i="2"/>
  <c r="AM223" i="2"/>
  <c r="V223" i="2"/>
  <c r="AN223" i="2"/>
  <c r="AL223" i="2"/>
  <c r="AD223" i="2"/>
  <c r="U222" i="2"/>
  <c r="M223" i="2"/>
  <c r="AK223" i="2"/>
  <c r="AC223" i="2"/>
  <c r="AJ222" i="2"/>
  <c r="AB223" i="2"/>
  <c r="N223" i="2"/>
  <c r="L223" i="2"/>
  <c r="S223" i="2"/>
  <c r="K222" i="2"/>
  <c r="R223" i="2"/>
  <c r="J223" i="2"/>
  <c r="Y223" i="2"/>
  <c r="Q223" i="2"/>
  <c r="I223" i="2"/>
  <c r="AO222" i="2"/>
  <c r="X223" i="2"/>
  <c r="P222" i="2"/>
  <c r="H223" i="2"/>
  <c r="T216" i="2"/>
  <c r="T223" i="2"/>
  <c r="W223" i="2"/>
  <c r="O223" i="2"/>
  <c r="G223" i="2"/>
  <c r="G216" i="2"/>
  <c r="AL216" i="2"/>
  <c r="U215" i="2"/>
  <c r="M216" i="2"/>
  <c r="AK216" i="2"/>
  <c r="L216" i="2"/>
  <c r="AO215" i="2"/>
  <c r="AG216" i="2"/>
  <c r="X216" i="2"/>
  <c r="P215" i="2"/>
  <c r="H216" i="2"/>
  <c r="E147" i="2"/>
  <c r="AN216" i="2"/>
  <c r="AF216" i="2"/>
  <c r="W216" i="2"/>
  <c r="O216" i="2"/>
  <c r="AD201" i="2"/>
  <c r="AD216" i="2"/>
  <c r="AM216" i="2"/>
  <c r="AE215" i="2"/>
  <c r="V216" i="2"/>
  <c r="N216" i="2"/>
  <c r="AJ215" i="2"/>
  <c r="AB216" i="2"/>
  <c r="S216" i="2"/>
  <c r="K215" i="2"/>
  <c r="K207" i="2"/>
  <c r="AC216" i="2"/>
  <c r="AI216" i="2"/>
  <c r="AA208" i="2"/>
  <c r="AA216" i="2"/>
  <c r="R216" i="2"/>
  <c r="J216" i="2"/>
  <c r="AH216" i="2"/>
  <c r="Y216" i="2"/>
  <c r="Q216" i="2"/>
  <c r="Q208" i="2"/>
  <c r="I216" i="2"/>
  <c r="F147" i="2"/>
  <c r="N201" i="2"/>
  <c r="U207" i="2"/>
  <c r="AD208" i="2"/>
  <c r="AL194" i="2"/>
  <c r="AK208" i="2"/>
  <c r="AD194" i="2"/>
  <c r="AO207" i="2"/>
  <c r="AK194" i="2"/>
  <c r="AG208" i="2"/>
  <c r="AF208" i="2"/>
  <c r="F129" i="2"/>
  <c r="AH194" i="2"/>
  <c r="AE193" i="2"/>
  <c r="AA194" i="2"/>
  <c r="I194" i="2"/>
  <c r="U200" i="2"/>
  <c r="Q194" i="2"/>
  <c r="T194" i="2"/>
  <c r="E188" i="2"/>
  <c r="E129" i="2"/>
  <c r="E110" i="2"/>
  <c r="AN194" i="2"/>
  <c r="AJ193" i="2"/>
  <c r="AF194" i="2"/>
  <c r="W201" i="2"/>
  <c r="O201" i="2"/>
  <c r="J201" i="2"/>
  <c r="L201" i="2"/>
  <c r="M194" i="2"/>
  <c r="G208" i="2"/>
  <c r="AE200" i="2"/>
  <c r="Y201" i="2"/>
  <c r="U193" i="2"/>
  <c r="F110" i="2"/>
  <c r="E91" i="2"/>
  <c r="H26" i="1" s="1"/>
  <c r="AM194" i="2"/>
  <c r="R208" i="2"/>
  <c r="N194" i="2"/>
  <c r="Z73" i="2"/>
  <c r="Z207" i="2" s="1"/>
  <c r="X201" i="2"/>
  <c r="AL201" i="2"/>
  <c r="G194" i="2"/>
  <c r="AL208" i="2"/>
  <c r="M208" i="2"/>
  <c r="F91" i="2"/>
  <c r="F26" i="1" s="1"/>
  <c r="Q201" i="2"/>
  <c r="H208" i="2"/>
  <c r="F19" i="2"/>
  <c r="F23" i="1" s="1"/>
  <c r="AK201" i="2"/>
  <c r="L194" i="2"/>
  <c r="X208" i="2"/>
  <c r="P207" i="2"/>
  <c r="L208" i="2"/>
  <c r="AC201" i="2"/>
  <c r="G201" i="2"/>
  <c r="T208" i="2"/>
  <c r="X194" i="2"/>
  <c r="AB194" i="2"/>
  <c r="S208" i="2"/>
  <c r="AF201" i="2"/>
  <c r="AM201" i="2"/>
  <c r="V201" i="2"/>
  <c r="J194" i="2"/>
  <c r="AA201" i="2"/>
  <c r="F73" i="2"/>
  <c r="F25" i="1" s="1"/>
  <c r="AH201" i="2"/>
  <c r="O194" i="2"/>
  <c r="AG194" i="2"/>
  <c r="AE207" i="2"/>
  <c r="W194" i="2"/>
  <c r="N208" i="2"/>
  <c r="AM208" i="2"/>
  <c r="AI194" i="2"/>
  <c r="V208" i="2"/>
  <c r="AI208" i="2"/>
  <c r="W208" i="2"/>
  <c r="O208" i="2"/>
  <c r="AO193" i="2"/>
  <c r="AC194" i="2"/>
  <c r="R201" i="2"/>
  <c r="I208" i="2"/>
  <c r="F34" i="2"/>
  <c r="F24" i="1" s="1"/>
  <c r="K193" i="2"/>
  <c r="K200" i="2"/>
  <c r="E34" i="2"/>
  <c r="H24" i="1" s="1"/>
  <c r="E19" i="2"/>
  <c r="H23" i="1" s="1"/>
  <c r="AC208" i="2"/>
  <c r="AB208" i="2"/>
  <c r="J208" i="2"/>
  <c r="AI201" i="2"/>
  <c r="AB201" i="2"/>
  <c r="T201" i="2"/>
  <c r="H201" i="2"/>
  <c r="H194" i="2"/>
  <c r="P193" i="2"/>
  <c r="AG201" i="2"/>
  <c r="R194" i="2"/>
  <c r="AJ207" i="2"/>
  <c r="Y194" i="2"/>
  <c r="I201" i="2"/>
  <c r="S194" i="2"/>
  <c r="AN208" i="2"/>
  <c r="AH208" i="2"/>
  <c r="Y208" i="2"/>
  <c r="AN201" i="2"/>
  <c r="AO200" i="2"/>
  <c r="P200" i="2"/>
  <c r="V194" i="2"/>
  <c r="S201" i="2"/>
  <c r="M201" i="2"/>
  <c r="AJ200" i="2"/>
  <c r="AA224" i="2" l="1"/>
  <c r="AF224" i="2"/>
  <c r="V224" i="2"/>
  <c r="AK224" i="2"/>
  <c r="L224" i="2"/>
  <c r="Z222" i="2"/>
  <c r="G224" i="2"/>
  <c r="Q224" i="2"/>
  <c r="E73" i="2"/>
  <c r="H25" i="1" s="1"/>
  <c r="H28" i="1" s="1"/>
  <c r="I30" i="1" s="1"/>
  <c r="L217" i="2"/>
  <c r="AK195" i="2"/>
  <c r="AK217" i="2"/>
  <c r="AA217" i="2"/>
  <c r="Z215" i="2"/>
  <c r="G217" i="2"/>
  <c r="V217" i="2"/>
  <c r="Q217" i="2"/>
  <c r="AF217" i="2"/>
  <c r="L195" i="2"/>
  <c r="G195" i="2"/>
  <c r="AK202" i="2"/>
  <c r="V202" i="2"/>
  <c r="G209" i="2"/>
  <c r="Z193" i="2"/>
  <c r="AA195" i="2"/>
  <c r="Z200" i="2"/>
  <c r="L202" i="2"/>
  <c r="AK209" i="2"/>
  <c r="AF195" i="2"/>
  <c r="Q209" i="2"/>
  <c r="V209" i="2"/>
  <c r="AF202" i="2"/>
  <c r="AF209" i="2"/>
  <c r="AA202" i="2"/>
  <c r="L209" i="2"/>
  <c r="F28" i="1"/>
  <c r="Q195" i="2"/>
  <c r="G202" i="2"/>
  <c r="V195" i="2"/>
  <c r="Q202" i="2"/>
  <c r="AA209" i="2"/>
  <c r="F224" i="2" l="1"/>
  <c r="F217" i="2"/>
  <c r="F209" i="2"/>
  <c r="F195" i="2"/>
  <c r="F202" i="2"/>
</calcChain>
</file>

<file path=xl/sharedStrings.xml><?xml version="1.0" encoding="utf-8"?>
<sst xmlns="http://schemas.openxmlformats.org/spreadsheetml/2006/main" count="840" uniqueCount="345">
  <si>
    <t>WYDZIAŁ BUDOWY MASZYN I INFORMATYKI</t>
  </si>
  <si>
    <t>PLAN STUDIÓW</t>
  </si>
  <si>
    <t>( w ujęciu przedmiotowym)</t>
  </si>
  <si>
    <t xml:space="preserve">Studia I stopnia  </t>
  </si>
  <si>
    <t>stacjonarne (dzienne),  3,5 letnie</t>
  </si>
  <si>
    <t>Kierunek: INFORMATYKA</t>
  </si>
  <si>
    <t>Specjalności:</t>
  </si>
  <si>
    <t>D1 :</t>
  </si>
  <si>
    <t>Inżynieria Oprogramowania   ( IO )</t>
  </si>
  <si>
    <t>D2 :</t>
  </si>
  <si>
    <t>Sieci  Komputerowe i Bezpieczeństwo Sieciowe (SKiBS )</t>
  </si>
  <si>
    <t>D3 :</t>
  </si>
  <si>
    <t>Internet Rzeczy (IR)</t>
  </si>
  <si>
    <t>D4 :</t>
  </si>
  <si>
    <t>Sztuczna Inteligencja (SI)</t>
  </si>
  <si>
    <t>D5 :</t>
  </si>
  <si>
    <t>Informatyka Przemysłowa (IP)</t>
  </si>
  <si>
    <t>Plan studiów</t>
  </si>
  <si>
    <t>Liczba godzin</t>
  </si>
  <si>
    <t>Liczba ECTS</t>
  </si>
  <si>
    <t>A</t>
  </si>
  <si>
    <t>Przedmioty ogólne</t>
  </si>
  <si>
    <t>B</t>
  </si>
  <si>
    <t>Treści podstawowe</t>
  </si>
  <si>
    <t>C</t>
  </si>
  <si>
    <t>Treści kierunkowe</t>
  </si>
  <si>
    <t>D</t>
  </si>
  <si>
    <t>Przedmioty specjalnościowe</t>
  </si>
  <si>
    <t>Praca dyplomowa</t>
  </si>
  <si>
    <t>suma</t>
  </si>
  <si>
    <t>Oznaczenia przyjęte w tabelach:</t>
  </si>
  <si>
    <t>W</t>
  </si>
  <si>
    <t xml:space="preserve"> - wykład</t>
  </si>
  <si>
    <t xml:space="preserve"> - ćwiczenia</t>
  </si>
  <si>
    <t>L</t>
  </si>
  <si>
    <t xml:space="preserve"> - laboratorium</t>
  </si>
  <si>
    <t>P</t>
  </si>
  <si>
    <t xml:space="preserve"> - projekt</t>
  </si>
  <si>
    <t xml:space="preserve"> - wykład kończący się egzaminem</t>
  </si>
  <si>
    <t xml:space="preserve">Plan zatwierdzony WKJW </t>
  </si>
  <si>
    <t>Kierunek: INFORMATYKA, studia dzienne inżynierskie 3.5 letnie</t>
  </si>
  <si>
    <t>Katedra</t>
  </si>
  <si>
    <t>Kod wg USOS</t>
  </si>
  <si>
    <t>KOD</t>
  </si>
  <si>
    <t>godz. ogółem</t>
  </si>
  <si>
    <t>Rok I</t>
  </si>
  <si>
    <t>Rok II</t>
  </si>
  <si>
    <t>Rok III</t>
  </si>
  <si>
    <t>Rok IV</t>
  </si>
  <si>
    <t>Nazwa przedmiotu</t>
  </si>
  <si>
    <t>Sem.1</t>
  </si>
  <si>
    <t>ECTS</t>
  </si>
  <si>
    <t>Sem.2</t>
  </si>
  <si>
    <t>Sem.3</t>
  </si>
  <si>
    <t>Sem.4</t>
  </si>
  <si>
    <t>Sem.5</t>
  </si>
  <si>
    <t>Sem.6</t>
  </si>
  <si>
    <t>Sem.7</t>
  </si>
  <si>
    <t>Ć</t>
  </si>
  <si>
    <t>A. PRZEDMIOTY KSZTAŁCENIA OGÓLNEGO</t>
  </si>
  <si>
    <t>SJO</t>
  </si>
  <si>
    <t>IDI.01</t>
  </si>
  <si>
    <t>Język angielski I</t>
  </si>
  <si>
    <t>IDI.02</t>
  </si>
  <si>
    <t>Język angielski II</t>
  </si>
  <si>
    <t>IDI.03</t>
  </si>
  <si>
    <t>Język angielski III</t>
  </si>
  <si>
    <t>IDI.04</t>
  </si>
  <si>
    <t>Język angielski IV</t>
  </si>
  <si>
    <t>Przedmioty humanistyczne i społeczne</t>
  </si>
  <si>
    <t>KSSiP</t>
  </si>
  <si>
    <t>IDI.05</t>
  </si>
  <si>
    <t>Historia cywilizacji</t>
  </si>
  <si>
    <t>KIP</t>
  </si>
  <si>
    <t>IDI.06</t>
  </si>
  <si>
    <t>Komunikacja społeczna i aktywizacja zawodowa</t>
  </si>
  <si>
    <t>IDI.07</t>
  </si>
  <si>
    <t>Bezpieczeństwo pracy i ergonomia</t>
  </si>
  <si>
    <t>SWF</t>
  </si>
  <si>
    <t>IDI.08a</t>
  </si>
  <si>
    <t>Wychowanie fizyczne</t>
  </si>
  <si>
    <t>IDI.08b</t>
  </si>
  <si>
    <t>SUMA:ECTS/godz.</t>
  </si>
  <si>
    <t>B. PRZEDMIOTY PODSTAWOWE</t>
  </si>
  <si>
    <t>Matematyka i pochodne</t>
  </si>
  <si>
    <t>KM</t>
  </si>
  <si>
    <t>IDI.09</t>
  </si>
  <si>
    <t>Algebra liniowa z geometrią analityczną</t>
  </si>
  <si>
    <t>IDI.10</t>
  </si>
  <si>
    <t>Analiza matematyczna I</t>
  </si>
  <si>
    <t>IDI.11</t>
  </si>
  <si>
    <t>Analiza matematyczna II</t>
  </si>
  <si>
    <t>IDI.12</t>
  </si>
  <si>
    <t>Matematyka dyskretna</t>
  </si>
  <si>
    <t>IDI.13</t>
  </si>
  <si>
    <t>Metody probablistyczne i statystyka</t>
  </si>
  <si>
    <t>IDI.14</t>
  </si>
  <si>
    <t>Metody numeryczne</t>
  </si>
  <si>
    <t>KPBM</t>
  </si>
  <si>
    <t>IDI.15</t>
  </si>
  <si>
    <t>Metody optymalizacji</t>
  </si>
  <si>
    <t>`</t>
  </si>
  <si>
    <t>KIiA</t>
  </si>
  <si>
    <t>IDI.16</t>
  </si>
  <si>
    <t xml:space="preserve">Fizyka </t>
  </si>
  <si>
    <t>Przedmioty nauk technicznych</t>
  </si>
  <si>
    <t>IDI.17</t>
  </si>
  <si>
    <t>Elektrotechnika i elektronika analogowa</t>
  </si>
  <si>
    <t>IDI.18</t>
  </si>
  <si>
    <t>Technika cyfrowa i mikroprocesorowa</t>
  </si>
  <si>
    <t>C. PRZEDMIOTY KIERUNKOWE</t>
  </si>
  <si>
    <t>Podstawy programowania</t>
  </si>
  <si>
    <t>IDI.19</t>
  </si>
  <si>
    <t>Programowanie I</t>
  </si>
  <si>
    <t>IDI.20</t>
  </si>
  <si>
    <t>Programowanie II</t>
  </si>
  <si>
    <t>Języki i paradygmaty programowania</t>
  </si>
  <si>
    <t>IDI.21</t>
  </si>
  <si>
    <t>Programowanie III</t>
  </si>
  <si>
    <t>IDI.22</t>
  </si>
  <si>
    <t>Programowanie IV</t>
  </si>
  <si>
    <t>Algorytmy i złożoności</t>
  </si>
  <si>
    <t>IDI.23</t>
  </si>
  <si>
    <t>Interfejsy człowiek-maszyna</t>
  </si>
  <si>
    <t>IDI.24</t>
  </si>
  <si>
    <t xml:space="preserve">Algorytmy i struktury danych </t>
  </si>
  <si>
    <t>Architektura systemów komputerowych</t>
  </si>
  <si>
    <t>IDI.25</t>
  </si>
  <si>
    <t>Programowanie mikrokontrolerów</t>
  </si>
  <si>
    <t>IDI.26</t>
  </si>
  <si>
    <t xml:space="preserve">Architektura komputerów </t>
  </si>
  <si>
    <t xml:space="preserve">Systemy operacyjne </t>
  </si>
  <si>
    <t>IDI.27</t>
  </si>
  <si>
    <t xml:space="preserve">Systemy operacyjne I </t>
  </si>
  <si>
    <t>IDI.28</t>
  </si>
  <si>
    <t>Systemy operacyjne II</t>
  </si>
  <si>
    <t>Technologie sieciowe</t>
  </si>
  <si>
    <t>IDI.29</t>
  </si>
  <si>
    <t>Sieci komputerowe I</t>
  </si>
  <si>
    <t>IDI.30</t>
  </si>
  <si>
    <t>Sieci komputerowe II</t>
  </si>
  <si>
    <t>IDI.31</t>
  </si>
  <si>
    <t>Sieci komputerowe III</t>
  </si>
  <si>
    <t>IDI.32</t>
  </si>
  <si>
    <t>Cyberbezpieczeństwo I</t>
  </si>
  <si>
    <t>Grafika i komunikacja człowiek-komputer</t>
  </si>
  <si>
    <t>IDI.33</t>
  </si>
  <si>
    <t>Grafika i gry komputerowe I</t>
  </si>
  <si>
    <t>Sztuczna Inteligencja</t>
  </si>
  <si>
    <t>IDI.34</t>
  </si>
  <si>
    <t>Sztuczna inteligencja I</t>
  </si>
  <si>
    <t>Bazy danych</t>
  </si>
  <si>
    <t>IDI.35</t>
  </si>
  <si>
    <t>Bazy danych I</t>
  </si>
  <si>
    <t>IDI.36</t>
  </si>
  <si>
    <t>Bazy danych II</t>
  </si>
  <si>
    <t>Inżynieria oprogramowania</t>
  </si>
  <si>
    <t>IDI.37</t>
  </si>
  <si>
    <t>Projekt - zespołowe przedsięwzięcie programistyczne</t>
  </si>
  <si>
    <t>IDI.38</t>
  </si>
  <si>
    <t xml:space="preserve">Inżynieria oprogramowania </t>
  </si>
  <si>
    <t>Systemy wbudowane</t>
  </si>
  <si>
    <t>IDI.39</t>
  </si>
  <si>
    <t>Systemy monitorowania i sterowania</t>
  </si>
  <si>
    <t>Problemy społeczne i zawodowe informatyki</t>
  </si>
  <si>
    <t>IDI.40</t>
  </si>
  <si>
    <t>Zarządzania projektem</t>
  </si>
  <si>
    <t>IDI.41</t>
  </si>
  <si>
    <t>Ochrona własności intelektualnych</t>
  </si>
  <si>
    <t>D1.  PRZEDMIOTY  SPECJALNOŚCI: Inżynieria oprogramowania</t>
  </si>
  <si>
    <t>IDI.42</t>
  </si>
  <si>
    <t>Nierelacyjne bazy danych</t>
  </si>
  <si>
    <t>IDI.43</t>
  </si>
  <si>
    <t>Grafika i gry komputerowe II</t>
  </si>
  <si>
    <t>IDI.44</t>
  </si>
  <si>
    <t>Obliczenia równoległe i systemy rozproszone</t>
  </si>
  <si>
    <t>IDI.45</t>
  </si>
  <si>
    <t>Wzorce projektowe</t>
  </si>
  <si>
    <t>IDI.46</t>
  </si>
  <si>
    <t>Usługi sieciowe</t>
  </si>
  <si>
    <t>IDI.47</t>
  </si>
  <si>
    <t>Języki skryptowe</t>
  </si>
  <si>
    <t>IDI.48</t>
  </si>
  <si>
    <t>Cyberbezpieczeństwo II</t>
  </si>
  <si>
    <t>IDI.49</t>
  </si>
  <si>
    <t xml:space="preserve">Interfejs  w aplikacjach internetowych </t>
  </si>
  <si>
    <t>IDI.50</t>
  </si>
  <si>
    <t>Testowanie oprogramowania</t>
  </si>
  <si>
    <t>IDI.51</t>
  </si>
  <si>
    <t>Sztuczna inteligencja  II</t>
  </si>
  <si>
    <t>IDI.52</t>
  </si>
  <si>
    <t>Praktyka</t>
  </si>
  <si>
    <t>po VI sem.</t>
  </si>
  <si>
    <t>(4 tygodnie)</t>
  </si>
  <si>
    <t>IDI.53</t>
  </si>
  <si>
    <t>Seminarium dyplomowe I</t>
  </si>
  <si>
    <t>IDI.54</t>
  </si>
  <si>
    <t>Seminarium dyplomowe II</t>
  </si>
  <si>
    <t>IDI.55</t>
  </si>
  <si>
    <t>D2.   PRZEDMIOTY  SPECJALNOŚCI:  Sieci Komputerowe i Bezpieczeństwo Sieciowe</t>
  </si>
  <si>
    <t>IDI.56</t>
  </si>
  <si>
    <t xml:space="preserve">Cyfrowe przetwarzanie sygnałów </t>
  </si>
  <si>
    <t>IDI.57</t>
  </si>
  <si>
    <t>Bezpieczeństwo chmur obliczeniowych</t>
  </si>
  <si>
    <t>IDI.58</t>
  </si>
  <si>
    <t>Bezpieczeństwo transmisji danych</t>
  </si>
  <si>
    <t>IDI.59</t>
  </si>
  <si>
    <t>IDI.60</t>
  </si>
  <si>
    <t>Projektowanie infrastruktury sieciowej</t>
  </si>
  <si>
    <t>IDI.61</t>
  </si>
  <si>
    <t>Wirtualizacja sieci komputerowych</t>
  </si>
  <si>
    <t>IDI.62</t>
  </si>
  <si>
    <t>Systemy rozproszone</t>
  </si>
  <si>
    <t>IDI.63</t>
  </si>
  <si>
    <t>Audyt bezpieczeństwa sieciowego I</t>
  </si>
  <si>
    <t>IDI.64</t>
  </si>
  <si>
    <t>Audyt bezpieczeństwa sieciowego II</t>
  </si>
  <si>
    <t>IDI.65</t>
  </si>
  <si>
    <t>IDI.66</t>
  </si>
  <si>
    <t>IDI.67</t>
  </si>
  <si>
    <t>IDI.68</t>
  </si>
  <si>
    <t>D3.   PRZEDMIOTY  SPECJALNOŚCI: Internet Rzeczy</t>
  </si>
  <si>
    <t>IDI.69</t>
  </si>
  <si>
    <t>Internet rzeczy I</t>
  </si>
  <si>
    <t>IDI.70</t>
  </si>
  <si>
    <t>Internet rzeczy II</t>
  </si>
  <si>
    <t>IDI.71</t>
  </si>
  <si>
    <t xml:space="preserve">Teletransmisja i sieci </t>
  </si>
  <si>
    <t>IDI.72</t>
  </si>
  <si>
    <t xml:space="preserve">Systemy mikroprocesorowe  </t>
  </si>
  <si>
    <t>IDI.73</t>
  </si>
  <si>
    <t xml:space="preserve">Cyfrowe systemy pomiarowe  </t>
  </si>
  <si>
    <t>IDI.74</t>
  </si>
  <si>
    <t xml:space="preserve">Technologie chmurowe </t>
  </si>
  <si>
    <t>IDI.75</t>
  </si>
  <si>
    <t>Oprogramowanie dla rozwiązań IoT</t>
  </si>
  <si>
    <t>IDI.76</t>
  </si>
  <si>
    <t>Symulacje układów elektronicznych</t>
  </si>
  <si>
    <t>IDI.77</t>
  </si>
  <si>
    <t>Sterowanie aktuatorami</t>
  </si>
  <si>
    <t>IDI.78</t>
  </si>
  <si>
    <t>Komputerowe projektowanie układów elektronicznych</t>
  </si>
  <si>
    <t>IDI.79</t>
  </si>
  <si>
    <t>IDI.80</t>
  </si>
  <si>
    <t>IDI.81</t>
  </si>
  <si>
    <t>Seminarium dyplomowe  II</t>
  </si>
  <si>
    <t>IDI.82</t>
  </si>
  <si>
    <t>D4.   PRZEDMIOTY  SPECJALNOŚCI: Sztuczna Inteligencja</t>
  </si>
  <si>
    <t>IDI.83</t>
  </si>
  <si>
    <t>Big Data</t>
  </si>
  <si>
    <t>IDI.84</t>
  </si>
  <si>
    <t>Sieci rekurencyjne</t>
  </si>
  <si>
    <t>IDI.85</t>
  </si>
  <si>
    <t>Eksploracja danych</t>
  </si>
  <si>
    <t>IDI.86</t>
  </si>
  <si>
    <t>Narzędzia Sztucznej inteligencji</t>
  </si>
  <si>
    <t>IDI.87</t>
  </si>
  <si>
    <t>Sieci konwolucyjne</t>
  </si>
  <si>
    <t>IDI.88</t>
  </si>
  <si>
    <t>Złożone sieci neuronowe</t>
  </si>
  <si>
    <t>IDI.89</t>
  </si>
  <si>
    <t>Zagadnienia NLP</t>
  </si>
  <si>
    <t>IDI.90</t>
  </si>
  <si>
    <t>Systemy populacyjne i agentowe</t>
  </si>
  <si>
    <t>IDI.91</t>
  </si>
  <si>
    <t>Uczenie ze wzmacnianiem</t>
  </si>
  <si>
    <t>IDI.92</t>
  </si>
  <si>
    <t>Praktyczne zastosowania sztucznej inteligencji</t>
  </si>
  <si>
    <t>IDI.93</t>
  </si>
  <si>
    <t>IDI.94</t>
  </si>
  <si>
    <t>IDI.95</t>
  </si>
  <si>
    <t>IDI.96</t>
  </si>
  <si>
    <t>D5.  PRZEDMIOTY  SPECJALNOŚCI: Informatyka Przemysłowa</t>
  </si>
  <si>
    <t>IDI.97</t>
  </si>
  <si>
    <t>Modelowanie układów fizycznych</t>
  </si>
  <si>
    <t>IDI.98</t>
  </si>
  <si>
    <t xml:space="preserve">Projektowanie wspomagane komputerowo  </t>
  </si>
  <si>
    <t>IDI.99</t>
  </si>
  <si>
    <t>Grafika inżynierska</t>
  </si>
  <si>
    <t>IDI.100</t>
  </si>
  <si>
    <t xml:space="preserve">Komputerowe symulacje procesów wytwórczych </t>
  </si>
  <si>
    <t>IDI.101</t>
  </si>
  <si>
    <t>Analiza danych przemysłowych</t>
  </si>
  <si>
    <t>IDI.102</t>
  </si>
  <si>
    <t>Systemy skanowania i druku 3D dla przemysłu 4.0</t>
  </si>
  <si>
    <t>IDI.103</t>
  </si>
  <si>
    <t>Programowanie robotów przemysłowych</t>
  </si>
  <si>
    <t>IDI.104</t>
  </si>
  <si>
    <t xml:space="preserve">Systemy wizyjne </t>
  </si>
  <si>
    <t>IDI.105</t>
  </si>
  <si>
    <t>Inteligentne czujniki przemysłowe</t>
  </si>
  <si>
    <t>IDI.106</t>
  </si>
  <si>
    <t>Sztuczna inteligencja w przemyśle</t>
  </si>
  <si>
    <t>IDI.107</t>
  </si>
  <si>
    <t>IDI.108</t>
  </si>
  <si>
    <t>IDI.109</t>
  </si>
  <si>
    <t>IDI.110</t>
  </si>
  <si>
    <t xml:space="preserve">           PRZEDMIOTY OBIERALNE  (dla wszystkich specjalności)</t>
  </si>
  <si>
    <t>Przedmioty obieralne dla sem.6 (do wyboru przedmioty łącznie za 4 ECTS)</t>
  </si>
  <si>
    <t>IDI.111</t>
  </si>
  <si>
    <t>Programowanie dla Internetu w technologii ASP.NET</t>
  </si>
  <si>
    <t>IDI.112</t>
  </si>
  <si>
    <t>Projektowanie układów Internetu Rzeczy</t>
  </si>
  <si>
    <t>IDI.113</t>
  </si>
  <si>
    <t xml:space="preserve">Zarządzanie systemami serwerowymi </t>
  </si>
  <si>
    <t>IDI.114</t>
  </si>
  <si>
    <t>Przemysłowe systemy wizyjne</t>
  </si>
  <si>
    <t>IDI.115</t>
  </si>
  <si>
    <t xml:space="preserve">Transmisja danych  </t>
  </si>
  <si>
    <t>IDI.116</t>
  </si>
  <si>
    <t>Zespołowy projekt gry komputerowej</t>
  </si>
  <si>
    <t>IDI.117</t>
  </si>
  <si>
    <t>Kryptografia i kryptoanaliza</t>
  </si>
  <si>
    <t>IDI.118</t>
  </si>
  <si>
    <t>Programowanie sterowników PLC</t>
  </si>
  <si>
    <t>Przedmioty obieralne dla sem.7 (do wyboru przedmioty łącznie za 6 ECTS)</t>
  </si>
  <si>
    <t>IDI.119</t>
  </si>
  <si>
    <t>Uczenie maszynowe</t>
  </si>
  <si>
    <t>IDI.120</t>
  </si>
  <si>
    <t>Aplikacje mobilne</t>
  </si>
  <si>
    <t>IDI.121</t>
  </si>
  <si>
    <t>Wielowarstwowe aplikacje biznesowe</t>
  </si>
  <si>
    <t>IDI.122</t>
  </si>
  <si>
    <t>Programowanie dla Internetu w technologii JAVA</t>
  </si>
  <si>
    <t>IDI.123</t>
  </si>
  <si>
    <t>Technologie chmury obliczeniowej</t>
  </si>
  <si>
    <t>IDI.124</t>
  </si>
  <si>
    <t>Sieci bezprzewodowe</t>
  </si>
  <si>
    <t>IDI.125</t>
  </si>
  <si>
    <t>Sieciowe protokoły komunikacyjne</t>
  </si>
  <si>
    <t>IDI.126</t>
  </si>
  <si>
    <t>Bezpieczeństwo IT w przemyśle</t>
  </si>
  <si>
    <t>IDI.127</t>
  </si>
  <si>
    <t>Tworzenie aplikacji dla systemów wbudowanych</t>
  </si>
  <si>
    <t>ZESTAWIENIE</t>
  </si>
  <si>
    <t>Specjalność: IO</t>
  </si>
  <si>
    <t>Podsumowanie</t>
  </si>
  <si>
    <t>Razem egzaminów na semestr</t>
  </si>
  <si>
    <t>Razem godzin w planie zajęć</t>
  </si>
  <si>
    <t>Specjalność: SKiBS</t>
  </si>
  <si>
    <t>Specjalność:  IR</t>
  </si>
  <si>
    <t>Specjalność: SI</t>
  </si>
  <si>
    <t>Specjalność: IP</t>
  </si>
  <si>
    <t>Czy brać przedmiot do działanosci naukowej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</si>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</sst>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_ ;\-0\ "/>
  </numFmts>
  <fonts count="62" x14ac:knownFonts="1">
    <font>
      <sz val="10"/>
      <name val="Arial"/>
      <charset val="238"/>
    </font>
    <font>
      <b/>
      <sz val="18"/>
      <name val="Arial CE"/>
      <family val="2"/>
      <charset val="238"/>
    </font>
    <font>
      <b/>
      <sz val="16"/>
      <name val="Arial CE"/>
      <family val="2"/>
      <charset val="238"/>
    </font>
    <font>
      <b/>
      <i/>
      <sz val="16"/>
      <name val="Arial CE"/>
      <family val="2"/>
      <charset val="238"/>
    </font>
    <font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i/>
      <sz val="10"/>
      <name val="Calibri"/>
      <family val="2"/>
      <charset val="238"/>
    </font>
    <font>
      <i/>
      <sz val="7"/>
      <name val="Calibri"/>
      <family val="2"/>
      <charset val="238"/>
    </font>
    <font>
      <sz val="9"/>
      <name val="Calibri"/>
      <family val="2"/>
      <charset val="238"/>
    </font>
    <font>
      <b/>
      <sz val="12"/>
      <name val="Calibri"/>
      <family val="2"/>
      <charset val="238"/>
    </font>
    <font>
      <i/>
      <sz val="9"/>
      <name val="Calibri"/>
      <family val="2"/>
      <charset val="238"/>
    </font>
    <font>
      <b/>
      <sz val="9"/>
      <name val="Calibri"/>
      <family val="2"/>
      <charset val="238"/>
    </font>
    <font>
      <i/>
      <sz val="8"/>
      <name val="Calibri"/>
      <family val="2"/>
      <charset val="238"/>
    </font>
    <font>
      <b/>
      <sz val="8"/>
      <name val="Calibri"/>
      <family val="2"/>
      <charset val="238"/>
    </font>
    <font>
      <b/>
      <i/>
      <sz val="9"/>
      <name val="Calibri"/>
      <family val="2"/>
      <charset val="238"/>
    </font>
    <font>
      <sz val="7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10"/>
      <name val="Calibri"/>
      <family val="2"/>
    </font>
    <font>
      <i/>
      <sz val="9"/>
      <color indexed="10"/>
      <name val="Calibri"/>
      <family val="2"/>
    </font>
    <font>
      <i/>
      <sz val="9"/>
      <name val="Calibri"/>
      <family val="2"/>
    </font>
    <font>
      <b/>
      <sz val="16"/>
      <color indexed="10"/>
      <name val="Arial CE"/>
      <family val="2"/>
      <charset val="238"/>
    </font>
    <font>
      <b/>
      <sz val="10"/>
      <color rgb="FFFF0000"/>
      <name val="Calibri"/>
      <family val="2"/>
      <charset val="238"/>
    </font>
    <font>
      <i/>
      <sz val="9"/>
      <color rgb="FFFF0000"/>
      <name val="Calibri"/>
      <family val="2"/>
      <charset val="238"/>
    </font>
    <font>
      <b/>
      <i/>
      <sz val="9"/>
      <color rgb="FFFF0000"/>
      <name val="Calibri"/>
      <family val="2"/>
      <charset val="238"/>
    </font>
    <font>
      <sz val="10"/>
      <color rgb="FFFF0000"/>
      <name val="Calibri"/>
      <family val="2"/>
    </font>
    <font>
      <sz val="10"/>
      <name val="Calibri"/>
      <family val="2"/>
    </font>
    <font>
      <sz val="10"/>
      <color rgb="FFFFC000"/>
      <name val="Calibri"/>
      <family val="2"/>
      <charset val="238"/>
    </font>
    <font>
      <b/>
      <sz val="10"/>
      <color rgb="FFFFC000"/>
      <name val="Calibri"/>
      <family val="2"/>
      <charset val="238"/>
    </font>
    <font>
      <b/>
      <sz val="9"/>
      <color rgb="FFFFC000"/>
      <name val="Calibri"/>
      <family val="2"/>
      <charset val="238"/>
    </font>
    <font>
      <b/>
      <i/>
      <sz val="9"/>
      <color rgb="FFFFC000"/>
      <name val="Calibri"/>
      <family val="2"/>
      <charset val="238"/>
    </font>
    <font>
      <i/>
      <sz val="9"/>
      <color rgb="FFFFC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  <charset val="238"/>
    </font>
    <font>
      <b/>
      <sz val="12"/>
      <color rgb="FFFF0000"/>
      <name val="Calibri"/>
      <family val="2"/>
    </font>
    <font>
      <i/>
      <sz val="9"/>
      <color rgb="FFFF0000"/>
      <name val="Calibri"/>
      <family val="2"/>
    </font>
    <font>
      <b/>
      <i/>
      <sz val="9"/>
      <color rgb="FFFF0000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i/>
      <sz val="10"/>
      <color rgb="FFFF0000"/>
      <name val="Calibri"/>
      <family val="2"/>
    </font>
    <font>
      <sz val="8"/>
      <color rgb="FFFF0000"/>
      <name val="Calibri"/>
      <family val="2"/>
    </font>
    <font>
      <b/>
      <i/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6"/>
      <color rgb="FFFF000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0" fillId="0" borderId="0"/>
    <xf numFmtId="0" fontId="9" fillId="0" borderId="0"/>
    <xf numFmtId="9" fontId="30" fillId="0" borderId="0" applyFont="0" applyFill="0" applyBorder="0" applyAlignment="0" applyProtection="0"/>
  </cellStyleXfs>
  <cellXfs count="8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6" fillId="2" borderId="5" xfId="0" applyFont="1" applyFill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textRotation="90"/>
    </xf>
    <xf numFmtId="0" fontId="13" fillId="0" borderId="11" xfId="0" applyFont="1" applyBorder="1"/>
    <xf numFmtId="0" fontId="13" fillId="0" borderId="12" xfId="0" applyFont="1" applyBorder="1" applyAlignment="1">
      <alignment horizontal="center"/>
    </xf>
    <xf numFmtId="0" fontId="13" fillId="0" borderId="13" xfId="0" applyFont="1" applyBorder="1"/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164" fontId="15" fillId="0" borderId="19" xfId="0" applyNumberFormat="1" applyFont="1" applyBorder="1" applyAlignment="1">
      <alignment horizontal="center"/>
    </xf>
    <xf numFmtId="164" fontId="15" fillId="0" borderId="20" xfId="0" applyNumberFormat="1" applyFont="1" applyBorder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164" fontId="15" fillId="0" borderId="23" xfId="0" applyNumberFormat="1" applyFont="1" applyBorder="1" applyAlignment="1">
      <alignment horizontal="center"/>
    </xf>
    <xf numFmtId="164" fontId="22" fillId="0" borderId="21" xfId="0" applyNumberFormat="1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4" fontId="15" fillId="0" borderId="26" xfId="0" applyNumberFormat="1" applyFont="1" applyBorder="1" applyAlignment="1">
      <alignment horizontal="center"/>
    </xf>
    <xf numFmtId="164" fontId="15" fillId="0" borderId="27" xfId="0" applyNumberFormat="1" applyFont="1" applyBorder="1" applyAlignment="1">
      <alignment horizontal="center"/>
    </xf>
    <xf numFmtId="164" fontId="22" fillId="0" borderId="9" xfId="0" applyNumberFormat="1" applyFont="1" applyBorder="1" applyAlignment="1">
      <alignment horizontal="center"/>
    </xf>
    <xf numFmtId="164" fontId="15" fillId="0" borderId="31" xfId="0" applyNumberFormat="1" applyFont="1" applyBorder="1" applyAlignment="1">
      <alignment horizontal="center"/>
    </xf>
    <xf numFmtId="0" fontId="19" fillId="0" borderId="25" xfId="0" applyFont="1" applyBorder="1" applyAlignment="1">
      <alignment horizontal="right"/>
    </xf>
    <xf numFmtId="0" fontId="23" fillId="0" borderId="5" xfId="0" applyFont="1" applyBorder="1" applyAlignment="1">
      <alignment horizontal="center"/>
    </xf>
    <xf numFmtId="164" fontId="15" fillId="0" borderId="25" xfId="0" applyNumberFormat="1" applyFont="1" applyBorder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164" fontId="22" fillId="0" borderId="7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64" fontId="15" fillId="0" borderId="25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64" fontId="21" fillId="0" borderId="7" xfId="0" applyNumberFormat="1" applyFont="1" applyBorder="1" applyAlignment="1">
      <alignment horizontal="center" vertical="center"/>
    </xf>
    <xf numFmtId="164" fontId="22" fillId="0" borderId="7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/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164" fontId="15" fillId="0" borderId="32" xfId="0" applyNumberFormat="1" applyFont="1" applyBorder="1" applyAlignment="1">
      <alignment horizontal="center"/>
    </xf>
    <xf numFmtId="164" fontId="15" fillId="0" borderId="33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38" xfId="0" applyFont="1" applyBorder="1"/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164" fontId="15" fillId="0" borderId="16" xfId="0" applyNumberFormat="1" applyFont="1" applyBorder="1" applyAlignment="1">
      <alignment horizontal="center"/>
    </xf>
    <xf numFmtId="164" fontId="15" fillId="0" borderId="38" xfId="0" applyNumberFormat="1" applyFont="1" applyBorder="1" applyAlignment="1">
      <alignment horizontal="center"/>
    </xf>
    <xf numFmtId="164" fontId="15" fillId="0" borderId="14" xfId="0" applyNumberFormat="1" applyFont="1" applyBorder="1" applyAlignment="1">
      <alignment horizontal="center"/>
    </xf>
    <xf numFmtId="164" fontId="15" fillId="0" borderId="15" xfId="0" applyNumberFormat="1" applyFont="1" applyBorder="1" applyAlignment="1">
      <alignment horizontal="center"/>
    </xf>
    <xf numFmtId="164" fontId="22" fillId="0" borderId="40" xfId="0" applyNumberFormat="1" applyFont="1" applyBorder="1" applyAlignment="1">
      <alignment horizontal="center"/>
    </xf>
    <xf numFmtId="0" fontId="13" fillId="0" borderId="41" xfId="0" applyFont="1" applyBorder="1" applyAlignment="1">
      <alignment horizontal="right"/>
    </xf>
    <xf numFmtId="164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5" fillId="0" borderId="19" xfId="0" applyFont="1" applyBorder="1" applyAlignment="1">
      <alignment horizontal="right"/>
    </xf>
    <xf numFmtId="0" fontId="23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16" fillId="0" borderId="18" xfId="1" applyFont="1" applyBorder="1" applyAlignment="1">
      <alignment horizontal="center" vertical="center"/>
    </xf>
    <xf numFmtId="0" fontId="15" fillId="0" borderId="25" xfId="0" applyFont="1" applyBorder="1" applyAlignment="1">
      <alignment horizontal="right"/>
    </xf>
    <xf numFmtId="0" fontId="23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vertical="center"/>
    </xf>
    <xf numFmtId="0" fontId="13" fillId="0" borderId="15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23" fillId="0" borderId="4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164" fontId="15" fillId="0" borderId="20" xfId="0" applyNumberFormat="1" applyFont="1" applyBorder="1" applyAlignment="1">
      <alignment horizontal="center" vertical="center"/>
    </xf>
    <xf numFmtId="164" fontId="21" fillId="0" borderId="21" xfId="0" applyNumberFormat="1" applyFont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164" fontId="22" fillId="0" borderId="21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0" fontId="13" fillId="0" borderId="43" xfId="0" applyFont="1" applyBorder="1" applyAlignment="1">
      <alignment horizontal="center" vertical="center"/>
    </xf>
    <xf numFmtId="164" fontId="15" fillId="3" borderId="25" xfId="0" applyNumberFormat="1" applyFont="1" applyFill="1" applyBorder="1" applyAlignment="1">
      <alignment horizontal="center" vertical="center"/>
    </xf>
    <xf numFmtId="164" fontId="19" fillId="0" borderId="7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164" fontId="22" fillId="0" borderId="40" xfId="0" applyNumberFormat="1" applyFont="1" applyBorder="1" applyAlignment="1">
      <alignment horizontal="center" vertical="center"/>
    </xf>
    <xf numFmtId="164" fontId="21" fillId="0" borderId="40" xfId="0" applyNumberFormat="1" applyFont="1" applyBorder="1" applyAlignment="1">
      <alignment horizontal="center" vertical="center"/>
    </xf>
    <xf numFmtId="164" fontId="26" fillId="0" borderId="27" xfId="0" applyNumberFormat="1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21" fillId="0" borderId="21" xfId="0" applyNumberFormat="1" applyFont="1" applyBorder="1" applyAlignment="1">
      <alignment horizontal="center"/>
    </xf>
    <xf numFmtId="0" fontId="15" fillId="3" borderId="19" xfId="0" applyFont="1" applyFill="1" applyBorder="1" applyAlignment="1">
      <alignment horizontal="center"/>
    </xf>
    <xf numFmtId="1" fontId="21" fillId="0" borderId="21" xfId="0" applyNumberFormat="1" applyFont="1" applyBorder="1" applyAlignment="1">
      <alignment horizontal="center"/>
    </xf>
    <xf numFmtId="1" fontId="22" fillId="0" borderId="21" xfId="0" applyNumberFormat="1" applyFont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165" fontId="21" fillId="0" borderId="7" xfId="0" applyNumberFormat="1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165" fontId="19" fillId="0" borderId="7" xfId="0" applyNumberFormat="1" applyFont="1" applyBorder="1" applyAlignment="1">
      <alignment horizontal="center"/>
    </xf>
    <xf numFmtId="49" fontId="13" fillId="0" borderId="25" xfId="3" applyNumberFormat="1" applyFont="1" applyBorder="1" applyAlignment="1">
      <alignment horizontal="left" vertical="center"/>
    </xf>
    <xf numFmtId="0" fontId="13" fillId="0" borderId="5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3" fillId="0" borderId="5" xfId="3" applyFont="1" applyBorder="1"/>
    <xf numFmtId="0" fontId="13" fillId="0" borderId="44" xfId="0" applyFont="1" applyBorder="1" applyAlignment="1">
      <alignment horizontal="center"/>
    </xf>
    <xf numFmtId="49" fontId="21" fillId="0" borderId="25" xfId="3" applyNumberFormat="1" applyFont="1" applyBorder="1" applyAlignment="1">
      <alignment horizontal="left" vertical="center"/>
    </xf>
    <xf numFmtId="49" fontId="21" fillId="0" borderId="5" xfId="3" applyNumberFormat="1" applyFont="1" applyBorder="1" applyAlignment="1">
      <alignment horizontal="left" vertical="center"/>
    </xf>
    <xf numFmtId="49" fontId="21" fillId="0" borderId="7" xfId="3" applyNumberFormat="1" applyFont="1" applyBorder="1" applyAlignment="1">
      <alignment horizontal="left" vertical="center"/>
    </xf>
    <xf numFmtId="0" fontId="13" fillId="0" borderId="30" xfId="0" applyFont="1" applyBorder="1"/>
    <xf numFmtId="0" fontId="13" fillId="0" borderId="28" xfId="0" applyFont="1" applyBorder="1"/>
    <xf numFmtId="0" fontId="13" fillId="0" borderId="36" xfId="0" applyFont="1" applyBorder="1" applyAlignment="1">
      <alignment horizontal="center"/>
    </xf>
    <xf numFmtId="0" fontId="13" fillId="0" borderId="15" xfId="0" applyFont="1" applyBorder="1"/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165" fontId="19" fillId="0" borderId="40" xfId="0" applyNumberFormat="1" applyFont="1" applyBorder="1" applyAlignment="1">
      <alignment horizontal="center"/>
    </xf>
    <xf numFmtId="1" fontId="22" fillId="0" borderId="40" xfId="0" applyNumberFormat="1" applyFont="1" applyBorder="1" applyAlignment="1">
      <alignment horizontal="center"/>
    </xf>
    <xf numFmtId="1" fontId="17" fillId="0" borderId="40" xfId="0" applyNumberFormat="1" applyFont="1" applyBorder="1" applyAlignment="1">
      <alignment horizontal="center"/>
    </xf>
    <xf numFmtId="164" fontId="16" fillId="0" borderId="46" xfId="0" applyNumberFormat="1" applyFont="1" applyBorder="1" applyAlignment="1">
      <alignment horizontal="center"/>
    </xf>
    <xf numFmtId="165" fontId="22" fillId="0" borderId="7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1" fontId="21" fillId="0" borderId="40" xfId="0" applyNumberFormat="1" applyFont="1" applyBorder="1" applyAlignment="1">
      <alignment horizontal="center"/>
    </xf>
    <xf numFmtId="0" fontId="13" fillId="0" borderId="47" xfId="0" applyFont="1" applyBorder="1" applyAlignment="1">
      <alignment horizontal="center" vertical="center"/>
    </xf>
    <xf numFmtId="0" fontId="13" fillId="0" borderId="30" xfId="0" applyFont="1" applyBorder="1" applyAlignment="1">
      <alignment wrapText="1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164" fontId="15" fillId="0" borderId="50" xfId="0" applyNumberFormat="1" applyFont="1" applyBorder="1" applyAlignment="1">
      <alignment horizontal="center" vertical="center"/>
    </xf>
    <xf numFmtId="164" fontId="15" fillId="0" borderId="45" xfId="0" applyNumberFormat="1" applyFont="1" applyBorder="1" applyAlignment="1">
      <alignment horizontal="center" vertical="center"/>
    </xf>
    <xf numFmtId="164" fontId="15" fillId="0" borderId="49" xfId="0" applyNumberFormat="1" applyFont="1" applyBorder="1" applyAlignment="1">
      <alignment horizontal="center" vertical="center"/>
    </xf>
    <xf numFmtId="164" fontId="22" fillId="0" borderId="49" xfId="0" applyNumberFormat="1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1" fontId="21" fillId="0" borderId="49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4" fontId="15" fillId="0" borderId="26" xfId="0" applyNumberFormat="1" applyFont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164" fontId="15" fillId="0" borderId="38" xfId="0" applyNumberFormat="1" applyFont="1" applyBorder="1" applyAlignment="1">
      <alignment horizontal="center" vertical="center"/>
    </xf>
    <xf numFmtId="164" fontId="15" fillId="0" borderId="39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1" fontId="21" fillId="0" borderId="39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0" xfId="2" applyFont="1" applyBorder="1" applyAlignment="1">
      <alignment wrapText="1"/>
    </xf>
    <xf numFmtId="0" fontId="13" fillId="0" borderId="4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164" fontId="15" fillId="0" borderId="35" xfId="0" applyNumberFormat="1" applyFont="1" applyBorder="1" applyAlignment="1">
      <alignment horizontal="center" vertical="center"/>
    </xf>
    <xf numFmtId="164" fontId="15" fillId="0" borderId="36" xfId="0" applyNumberFormat="1" applyFont="1" applyBorder="1" applyAlignment="1">
      <alignment horizontal="center" vertical="center"/>
    </xf>
    <xf numFmtId="164" fontId="15" fillId="0" borderId="37" xfId="0" applyNumberFormat="1" applyFont="1" applyBorder="1" applyAlignment="1">
      <alignment horizontal="center" vertical="center"/>
    </xf>
    <xf numFmtId="164" fontId="22" fillId="0" borderId="37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1" fontId="21" fillId="0" borderId="37" xfId="0" applyNumberFormat="1" applyFont="1" applyBorder="1" applyAlignment="1">
      <alignment horizontal="center" vertical="center"/>
    </xf>
    <xf numFmtId="164" fontId="15" fillId="0" borderId="32" xfId="0" applyNumberFormat="1" applyFont="1" applyBorder="1" applyAlignment="1">
      <alignment horizontal="center" vertical="center"/>
    </xf>
    <xf numFmtId="164" fontId="15" fillId="0" borderId="33" xfId="0" applyNumberFormat="1" applyFont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" fontId="21" fillId="0" borderId="24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3" fillId="0" borderId="27" xfId="0" applyFont="1" applyBorder="1"/>
    <xf numFmtId="0" fontId="15" fillId="3" borderId="25" xfId="0" applyFont="1" applyFill="1" applyBorder="1" applyAlignment="1">
      <alignment horizontal="center" vertical="center"/>
    </xf>
    <xf numFmtId="1" fontId="25" fillId="0" borderId="7" xfId="0" applyNumberFormat="1" applyFont="1" applyBorder="1" applyAlignment="1">
      <alignment horizontal="center" vertical="center"/>
    </xf>
    <xf numFmtId="165" fontId="21" fillId="0" borderId="7" xfId="0" applyNumberFormat="1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1" fontId="25" fillId="0" borderId="34" xfId="0" applyNumberFormat="1" applyFont="1" applyBorder="1" applyAlignment="1">
      <alignment horizontal="center" vertical="center"/>
    </xf>
    <xf numFmtId="1" fontId="21" fillId="0" borderId="34" xfId="0" applyNumberFormat="1" applyFont="1" applyBorder="1" applyAlignment="1">
      <alignment horizontal="center" vertical="center"/>
    </xf>
    <xf numFmtId="0" fontId="13" fillId="0" borderId="51" xfId="0" applyFont="1" applyBorder="1"/>
    <xf numFmtId="164" fontId="15" fillId="0" borderId="52" xfId="0" applyNumberFormat="1" applyFont="1" applyBorder="1" applyAlignment="1">
      <alignment horizontal="center" vertical="center"/>
    </xf>
    <xf numFmtId="164" fontId="15" fillId="0" borderId="51" xfId="0" applyNumberFormat="1" applyFont="1" applyBorder="1" applyAlignment="1">
      <alignment horizontal="center" vertical="center"/>
    </xf>
    <xf numFmtId="164" fontId="15" fillId="0" borderId="53" xfId="0" applyNumberFormat="1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1" fontId="21" fillId="0" borderId="53" xfId="0" applyNumberFormat="1" applyFont="1" applyBorder="1" applyAlignment="1">
      <alignment horizontal="center" vertical="center"/>
    </xf>
    <xf numFmtId="1" fontId="25" fillId="0" borderId="39" xfId="0" applyNumberFormat="1" applyFont="1" applyBorder="1" applyAlignment="1">
      <alignment horizontal="center" vertical="center"/>
    </xf>
    <xf numFmtId="1" fontId="22" fillId="0" borderId="39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" fontId="21" fillId="0" borderId="40" xfId="0" applyNumberFormat="1" applyFont="1" applyBorder="1" applyAlignment="1">
      <alignment horizontal="center" vertical="center"/>
    </xf>
    <xf numFmtId="164" fontId="15" fillId="0" borderId="34" xfId="0" applyNumberFormat="1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1" fontId="21" fillId="0" borderId="34" xfId="0" applyNumberFormat="1" applyFont="1" applyBorder="1" applyAlignment="1">
      <alignment horizontal="center"/>
    </xf>
    <xf numFmtId="164" fontId="15" fillId="0" borderId="39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1" fontId="21" fillId="0" borderId="39" xfId="0" applyNumberFormat="1" applyFont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164" fontId="15" fillId="0" borderId="24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164" fontId="15" fillId="0" borderId="25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1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25" fillId="0" borderId="7" xfId="0" applyNumberFormat="1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164" fontId="15" fillId="0" borderId="52" xfId="0" applyNumberFormat="1" applyFont="1" applyBorder="1" applyAlignment="1">
      <alignment horizontal="center"/>
    </xf>
    <xf numFmtId="164" fontId="15" fillId="0" borderId="51" xfId="0" applyNumberFormat="1" applyFont="1" applyBorder="1" applyAlignment="1">
      <alignment horizontal="center"/>
    </xf>
    <xf numFmtId="164" fontId="15" fillId="0" borderId="53" xfId="0" applyNumberFormat="1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1" fontId="25" fillId="0" borderId="39" xfId="0" applyNumberFormat="1" applyFont="1" applyBorder="1" applyAlignment="1">
      <alignment horizontal="center"/>
    </xf>
    <xf numFmtId="1" fontId="22" fillId="0" borderId="39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1" fontId="22" fillId="0" borderId="7" xfId="0" applyNumberFormat="1" applyFont="1" applyBorder="1" applyAlignment="1">
      <alignment horizontal="center" vertical="center" wrapText="1"/>
    </xf>
    <xf numFmtId="164" fontId="15" fillId="0" borderId="40" xfId="0" applyNumberFormat="1" applyFont="1" applyBorder="1" applyAlignment="1">
      <alignment horizontal="center"/>
    </xf>
    <xf numFmtId="164" fontId="15" fillId="0" borderId="54" xfId="0" applyNumberFormat="1" applyFont="1" applyBorder="1" applyAlignment="1">
      <alignment horizontal="center"/>
    </xf>
    <xf numFmtId="164" fontId="15" fillId="0" borderId="42" xfId="0" applyNumberFormat="1" applyFont="1" applyBorder="1" applyAlignment="1">
      <alignment horizontal="center"/>
    </xf>
    <xf numFmtId="164" fontId="22" fillId="0" borderId="55" xfId="0" applyNumberFormat="1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6" fillId="0" borderId="56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56" xfId="0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23" fillId="0" borderId="5" xfId="3" applyFont="1" applyBorder="1" applyAlignment="1">
      <alignment horizontal="center"/>
    </xf>
    <xf numFmtId="0" fontId="15" fillId="0" borderId="5" xfId="0" applyFont="1" applyBorder="1"/>
    <xf numFmtId="0" fontId="23" fillId="0" borderId="0" xfId="3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 textRotation="90"/>
    </xf>
    <xf numFmtId="0" fontId="15" fillId="0" borderId="0" xfId="0" applyFont="1"/>
    <xf numFmtId="0" fontId="16" fillId="0" borderId="0" xfId="0" applyFont="1"/>
    <xf numFmtId="0" fontId="27" fillId="0" borderId="48" xfId="0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5" fillId="0" borderId="57" xfId="0" applyNumberFormat="1" applyFont="1" applyBorder="1" applyAlignment="1">
      <alignment horizontal="center" vertical="center"/>
    </xf>
    <xf numFmtId="164" fontId="15" fillId="0" borderId="28" xfId="0" applyNumberFormat="1" applyFont="1" applyBorder="1" applyAlignment="1">
      <alignment horizontal="center" vertical="center"/>
    </xf>
    <xf numFmtId="164" fontId="15" fillId="0" borderId="58" xfId="0" applyNumberFormat="1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" fontId="21" fillId="0" borderId="58" xfId="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164" fontId="22" fillId="0" borderId="58" xfId="0" applyNumberFormat="1" applyFont="1" applyBorder="1" applyAlignment="1">
      <alignment horizontal="center" vertical="center"/>
    </xf>
    <xf numFmtId="0" fontId="13" fillId="0" borderId="60" xfId="2" applyFont="1" applyBorder="1" applyAlignment="1">
      <alignment wrapText="1"/>
    </xf>
    <xf numFmtId="164" fontId="21" fillId="0" borderId="37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1" fontId="21" fillId="0" borderId="9" xfId="0" applyNumberFormat="1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164" fontId="22" fillId="0" borderId="53" xfId="0" applyNumberFormat="1" applyFont="1" applyBorder="1" applyAlignment="1">
      <alignment horizontal="center"/>
    </xf>
    <xf numFmtId="0" fontId="13" fillId="0" borderId="51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/>
    </xf>
    <xf numFmtId="1" fontId="21" fillId="0" borderId="53" xfId="0" applyNumberFormat="1" applyFont="1" applyBorder="1" applyAlignment="1">
      <alignment horizontal="center"/>
    </xf>
    <xf numFmtId="164" fontId="15" fillId="0" borderId="50" xfId="0" applyNumberFormat="1" applyFont="1" applyBorder="1" applyAlignment="1">
      <alignment horizontal="center"/>
    </xf>
    <xf numFmtId="164" fontId="15" fillId="0" borderId="45" xfId="0" applyNumberFormat="1" applyFont="1" applyBorder="1" applyAlignment="1">
      <alignment horizontal="center"/>
    </xf>
    <xf numFmtId="164" fontId="15" fillId="0" borderId="49" xfId="0" applyNumberFormat="1" applyFont="1" applyBorder="1" applyAlignment="1">
      <alignment horizontal="center"/>
    </xf>
    <xf numFmtId="164" fontId="22" fillId="0" borderId="49" xfId="0" applyNumberFormat="1" applyFont="1" applyBorder="1" applyAlignment="1">
      <alignment horizontal="center"/>
    </xf>
    <xf numFmtId="0" fontId="13" fillId="0" borderId="61" xfId="2" applyFont="1" applyBorder="1" applyAlignment="1">
      <alignment wrapText="1"/>
    </xf>
    <xf numFmtId="0" fontId="13" fillId="0" borderId="4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1" fontId="21" fillId="0" borderId="55" xfId="0" applyNumberFormat="1" applyFont="1" applyBorder="1" applyAlignment="1">
      <alignment horizontal="center"/>
    </xf>
    <xf numFmtId="0" fontId="13" fillId="0" borderId="54" xfId="0" applyFont="1" applyBorder="1" applyAlignment="1">
      <alignment vertical="center"/>
    </xf>
    <xf numFmtId="164" fontId="15" fillId="0" borderId="62" xfId="0" applyNumberFormat="1" applyFont="1" applyBorder="1" applyAlignment="1">
      <alignment horizontal="center"/>
    </xf>
    <xf numFmtId="164" fontId="15" fillId="0" borderId="48" xfId="0" applyNumberFormat="1" applyFont="1" applyBorder="1" applyAlignment="1">
      <alignment horizontal="center"/>
    </xf>
    <xf numFmtId="164" fontId="15" fillId="0" borderId="31" xfId="0" applyNumberFormat="1" applyFont="1" applyBorder="1" applyAlignment="1">
      <alignment horizontal="center" vertical="center"/>
    </xf>
    <xf numFmtId="164" fontId="15" fillId="0" borderId="44" xfId="0" applyNumberFormat="1" applyFont="1" applyBorder="1" applyAlignment="1">
      <alignment horizontal="center" vertical="center"/>
    </xf>
    <xf numFmtId="164" fontId="15" fillId="0" borderId="48" xfId="0" applyNumberFormat="1" applyFont="1" applyBorder="1" applyAlignment="1">
      <alignment horizontal="center" vertical="center"/>
    </xf>
    <xf numFmtId="164" fontId="15" fillId="0" borderId="63" xfId="0" applyNumberFormat="1" applyFont="1" applyBorder="1" applyAlignment="1">
      <alignment horizontal="center"/>
    </xf>
    <xf numFmtId="9" fontId="0" fillId="0" borderId="0" xfId="4" applyFont="1"/>
    <xf numFmtId="0" fontId="13" fillId="4" borderId="0" xfId="0" applyFont="1" applyFill="1"/>
    <xf numFmtId="164" fontId="22" fillId="0" borderId="34" xfId="0" applyNumberFormat="1" applyFont="1" applyBorder="1" applyAlignment="1">
      <alignment horizontal="center" vertical="center"/>
    </xf>
    <xf numFmtId="164" fontId="22" fillId="0" borderId="34" xfId="0" applyNumberFormat="1" applyFont="1" applyBorder="1" applyAlignment="1">
      <alignment horizontal="center"/>
    </xf>
    <xf numFmtId="1" fontId="22" fillId="0" borderId="9" xfId="0" applyNumberFormat="1" applyFont="1" applyBorder="1" applyAlignment="1">
      <alignment horizontal="center"/>
    </xf>
    <xf numFmtId="0" fontId="13" fillId="0" borderId="34" xfId="0" applyFont="1" applyBorder="1" applyAlignment="1">
      <alignment horizontal="center" vertical="center"/>
    </xf>
    <xf numFmtId="164" fontId="21" fillId="0" borderId="34" xfId="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center"/>
    </xf>
    <xf numFmtId="165" fontId="19" fillId="0" borderId="9" xfId="0" applyNumberFormat="1" applyFont="1" applyBorder="1" applyAlignment="1">
      <alignment horizontal="center"/>
    </xf>
    <xf numFmtId="49" fontId="13" fillId="0" borderId="26" xfId="3" applyNumberFormat="1" applyFont="1" applyBorder="1" applyAlignment="1">
      <alignment horizontal="left" vertical="center"/>
    </xf>
    <xf numFmtId="0" fontId="13" fillId="0" borderId="27" xfId="3" applyFont="1" applyBorder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0" fontId="13" fillId="0" borderId="27" xfId="3" applyFont="1" applyBorder="1"/>
    <xf numFmtId="165" fontId="21" fillId="0" borderId="9" xfId="0" applyNumberFormat="1" applyFont="1" applyBorder="1" applyAlignment="1">
      <alignment horizontal="center"/>
    </xf>
    <xf numFmtId="0" fontId="13" fillId="0" borderId="6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/>
    </xf>
    <xf numFmtId="164" fontId="15" fillId="0" borderId="67" xfId="0" applyNumberFormat="1" applyFont="1" applyBorder="1" applyAlignment="1">
      <alignment horizontal="center"/>
    </xf>
    <xf numFmtId="164" fontId="15" fillId="0" borderId="65" xfId="0" applyNumberFormat="1" applyFont="1" applyBorder="1" applyAlignment="1">
      <alignment horizontal="center"/>
    </xf>
    <xf numFmtId="164" fontId="22" fillId="0" borderId="66" xfId="0" applyNumberFormat="1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165" fontId="22" fillId="0" borderId="66" xfId="0" applyNumberFormat="1" applyFont="1" applyBorder="1" applyAlignment="1">
      <alignment horizontal="center"/>
    </xf>
    <xf numFmtId="0" fontId="15" fillId="3" borderId="67" xfId="0" applyFont="1" applyFill="1" applyBorder="1" applyAlignment="1">
      <alignment horizontal="center"/>
    </xf>
    <xf numFmtId="1" fontId="21" fillId="0" borderId="66" xfId="0" applyNumberFormat="1" applyFont="1" applyBorder="1" applyAlignment="1">
      <alignment horizontal="center"/>
    </xf>
    <xf numFmtId="1" fontId="22" fillId="0" borderId="66" xfId="0" applyNumberFormat="1" applyFont="1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165" fontId="22" fillId="0" borderId="34" xfId="0" applyNumberFormat="1" applyFont="1" applyBorder="1" applyAlignment="1">
      <alignment horizontal="center"/>
    </xf>
    <xf numFmtId="1" fontId="25" fillId="0" borderId="9" xfId="0" applyNumberFormat="1" applyFont="1" applyBorder="1" applyAlignment="1">
      <alignment horizontal="center" vertical="center"/>
    </xf>
    <xf numFmtId="0" fontId="13" fillId="0" borderId="27" xfId="3" applyFont="1" applyBorder="1" applyAlignment="1">
      <alignment vertical="center"/>
    </xf>
    <xf numFmtId="165" fontId="21" fillId="0" borderId="9" xfId="0" applyNumberFormat="1" applyFont="1" applyBorder="1" applyAlignment="1">
      <alignment horizontal="center" vertical="center"/>
    </xf>
    <xf numFmtId="49" fontId="21" fillId="0" borderId="29" xfId="3" applyNumberFormat="1" applyFont="1" applyBorder="1" applyAlignment="1">
      <alignment horizontal="left" vertical="center"/>
    </xf>
    <xf numFmtId="49" fontId="21" fillId="0" borderId="68" xfId="3" applyNumberFormat="1" applyFont="1" applyBorder="1" applyAlignment="1">
      <alignment horizontal="left" vertical="center"/>
    </xf>
    <xf numFmtId="49" fontId="21" fillId="0" borderId="69" xfId="3" applyNumberFormat="1" applyFont="1" applyBorder="1" applyAlignment="1">
      <alignment horizontal="left" vertical="center"/>
    </xf>
    <xf numFmtId="0" fontId="15" fillId="3" borderId="26" xfId="0" applyFont="1" applyFill="1" applyBorder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/>
    </xf>
    <xf numFmtId="1" fontId="25" fillId="0" borderId="9" xfId="0" applyNumberFormat="1" applyFont="1" applyBorder="1" applyAlignment="1">
      <alignment horizontal="center"/>
    </xf>
    <xf numFmtId="0" fontId="15" fillId="3" borderId="32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1" fontId="22" fillId="0" borderId="3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13" fillId="0" borderId="70" xfId="0" applyFont="1" applyBorder="1" applyAlignment="1">
      <alignment horizontal="center"/>
    </xf>
    <xf numFmtId="164" fontId="15" fillId="0" borderId="71" xfId="0" applyNumberFormat="1" applyFont="1" applyBorder="1" applyAlignment="1">
      <alignment horizontal="center"/>
    </xf>
    <xf numFmtId="164" fontId="15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164" fontId="16" fillId="5" borderId="27" xfId="0" applyNumberFormat="1" applyFont="1" applyFill="1" applyBorder="1" applyAlignment="1">
      <alignment horizontal="center"/>
    </xf>
    <xf numFmtId="0" fontId="23" fillId="5" borderId="72" xfId="0" applyFont="1" applyFill="1" applyBorder="1" applyAlignment="1">
      <alignment horizontal="center" wrapText="1"/>
    </xf>
    <xf numFmtId="0" fontId="13" fillId="0" borderId="73" xfId="0" applyFont="1" applyBorder="1"/>
    <xf numFmtId="0" fontId="13" fillId="0" borderId="73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/>
    </xf>
    <xf numFmtId="164" fontId="13" fillId="0" borderId="73" xfId="0" applyNumberFormat="1" applyFont="1" applyBorder="1" applyAlignment="1">
      <alignment horizontal="center"/>
    </xf>
    <xf numFmtId="0" fontId="29" fillId="0" borderId="51" xfId="0" applyFont="1" applyBorder="1" applyAlignment="1">
      <alignment horizontal="center"/>
    </xf>
    <xf numFmtId="0" fontId="13" fillId="0" borderId="74" xfId="0" applyFont="1" applyBorder="1" applyAlignment="1">
      <alignment horizontal="center" vertical="center"/>
    </xf>
    <xf numFmtId="0" fontId="32" fillId="0" borderId="38" xfId="0" applyFont="1" applyBorder="1" applyAlignment="1">
      <alignment wrapText="1"/>
    </xf>
    <xf numFmtId="1" fontId="21" fillId="0" borderId="75" xfId="0" applyNumberFormat="1" applyFont="1" applyBorder="1" applyAlignment="1">
      <alignment horizontal="center"/>
    </xf>
    <xf numFmtId="1" fontId="21" fillId="0" borderId="76" xfId="0" applyNumberFormat="1" applyFont="1" applyBorder="1" applyAlignment="1">
      <alignment horizontal="center" vertical="center"/>
    </xf>
    <xf numFmtId="1" fontId="21" fillId="0" borderId="46" xfId="0" applyNumberFormat="1" applyFont="1" applyBorder="1" applyAlignment="1">
      <alignment horizontal="center" vertical="center"/>
    </xf>
    <xf numFmtId="1" fontId="21" fillId="0" borderId="77" xfId="0" applyNumberFormat="1" applyFont="1" applyBorder="1" applyAlignment="1">
      <alignment horizontal="center" vertical="center"/>
    </xf>
    <xf numFmtId="164" fontId="21" fillId="0" borderId="77" xfId="0" applyNumberFormat="1" applyFont="1" applyBorder="1" applyAlignment="1">
      <alignment horizontal="center" vertical="center"/>
    </xf>
    <xf numFmtId="1" fontId="21" fillId="0" borderId="18" xfId="0" applyNumberFormat="1" applyFont="1" applyBorder="1" applyAlignment="1">
      <alignment horizontal="center"/>
    </xf>
    <xf numFmtId="1" fontId="21" fillId="0" borderId="78" xfId="0" applyNumberFormat="1" applyFont="1" applyBorder="1" applyAlignment="1">
      <alignment horizontal="center"/>
    </xf>
    <xf numFmtId="1" fontId="21" fillId="0" borderId="46" xfId="0" applyNumberFormat="1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1" fontId="21" fillId="0" borderId="70" xfId="0" applyNumberFormat="1" applyFont="1" applyBorder="1" applyAlignment="1">
      <alignment horizontal="center"/>
    </xf>
    <xf numFmtId="0" fontId="33" fillId="0" borderId="5" xfId="0" applyFont="1" applyBorder="1" applyAlignment="1">
      <alignment vertical="center" wrapText="1"/>
    </xf>
    <xf numFmtId="164" fontId="34" fillId="0" borderId="7" xfId="0" applyNumberFormat="1" applyFont="1" applyBorder="1" applyAlignment="1">
      <alignment horizontal="center" vertical="center"/>
    </xf>
    <xf numFmtId="1" fontId="19" fillId="0" borderId="7" xfId="0" applyNumberFormat="1" applyFont="1" applyBorder="1" applyAlignment="1">
      <alignment horizontal="center" vertical="center"/>
    </xf>
    <xf numFmtId="0" fontId="33" fillId="0" borderId="33" xfId="0" applyFont="1" applyBorder="1" applyAlignment="1">
      <alignment vertical="center" wrapText="1"/>
    </xf>
    <xf numFmtId="1" fontId="34" fillId="0" borderId="34" xfId="0" applyNumberFormat="1" applyFont="1" applyBorder="1" applyAlignment="1">
      <alignment horizontal="center"/>
    </xf>
    <xf numFmtId="1" fontId="34" fillId="0" borderId="7" xfId="0" applyNumberFormat="1" applyFont="1" applyBorder="1" applyAlignment="1">
      <alignment horizontal="center" vertical="center"/>
    </xf>
    <xf numFmtId="1" fontId="35" fillId="0" borderId="53" xfId="0" applyNumberFormat="1" applyFont="1" applyBorder="1" applyAlignment="1">
      <alignment horizontal="center" vertical="center"/>
    </xf>
    <xf numFmtId="1" fontId="34" fillId="0" borderId="53" xfId="0" applyNumberFormat="1" applyFont="1" applyBorder="1" applyAlignment="1">
      <alignment horizontal="center"/>
    </xf>
    <xf numFmtId="0" fontId="37" fillId="0" borderId="23" xfId="0" applyFont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37" fillId="0" borderId="33" xfId="0" applyFont="1" applyBorder="1" applyAlignment="1">
      <alignment horizontal="center"/>
    </xf>
    <xf numFmtId="0" fontId="37" fillId="0" borderId="33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164" fontId="43" fillId="0" borderId="25" xfId="0" applyNumberFormat="1" applyFont="1" applyBorder="1" applyAlignment="1">
      <alignment horizontal="center" vertical="center"/>
    </xf>
    <xf numFmtId="164" fontId="43" fillId="0" borderId="5" xfId="0" applyNumberFormat="1" applyFont="1" applyBorder="1" applyAlignment="1">
      <alignment horizontal="center" vertical="center"/>
    </xf>
    <xf numFmtId="164" fontId="44" fillId="0" borderId="7" xfId="0" applyNumberFormat="1" applyFont="1" applyBorder="1" applyAlignment="1">
      <alignment horizontal="center" vertical="center"/>
    </xf>
    <xf numFmtId="164" fontId="45" fillId="0" borderId="7" xfId="0" applyNumberFormat="1" applyFont="1" applyBorder="1" applyAlignment="1">
      <alignment horizontal="center" vertical="center"/>
    </xf>
    <xf numFmtId="164" fontId="46" fillId="0" borderId="7" xfId="0" applyNumberFormat="1" applyFont="1" applyBorder="1" applyAlignment="1">
      <alignment horizontal="center" vertical="center"/>
    </xf>
    <xf numFmtId="0" fontId="42" fillId="0" borderId="0" xfId="0" applyFont="1"/>
    <xf numFmtId="164" fontId="47" fillId="0" borderId="7" xfId="0" applyNumberFormat="1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164" fontId="37" fillId="0" borderId="5" xfId="0" applyNumberFormat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164" fontId="38" fillId="0" borderId="7" xfId="0" applyNumberFormat="1" applyFont="1" applyBorder="1" applyAlignment="1">
      <alignment horizontal="center" vertical="center"/>
    </xf>
    <xf numFmtId="164" fontId="37" fillId="0" borderId="25" xfId="0" applyNumberFormat="1" applyFont="1" applyBorder="1" applyAlignment="1">
      <alignment horizontal="center" vertical="center"/>
    </xf>
    <xf numFmtId="164" fontId="39" fillId="0" borderId="7" xfId="0" applyNumberFormat="1" applyFont="1" applyBorder="1" applyAlignment="1">
      <alignment horizontal="center" vertical="center"/>
    </xf>
    <xf numFmtId="0" fontId="41" fillId="0" borderId="20" xfId="0" applyFont="1" applyBorder="1" applyAlignment="1">
      <alignment wrapText="1"/>
    </xf>
    <xf numFmtId="0" fontId="41" fillId="0" borderId="5" xfId="0" applyFont="1" applyBorder="1"/>
    <xf numFmtId="0" fontId="41" fillId="0" borderId="65" xfId="0" applyFont="1" applyBorder="1"/>
    <xf numFmtId="0" fontId="41" fillId="0" borderId="18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164" fontId="48" fillId="0" borderId="25" xfId="0" applyNumberFormat="1" applyFont="1" applyBorder="1" applyAlignment="1">
      <alignment horizontal="center" vertical="center"/>
    </xf>
    <xf numFmtId="164" fontId="48" fillId="0" borderId="5" xfId="0" applyNumberFormat="1" applyFont="1" applyBorder="1" applyAlignment="1">
      <alignment horizontal="center" vertical="center"/>
    </xf>
    <xf numFmtId="164" fontId="49" fillId="0" borderId="7" xfId="0" applyNumberFormat="1" applyFont="1" applyBorder="1" applyAlignment="1">
      <alignment horizontal="center" vertical="center"/>
    </xf>
    <xf numFmtId="164" fontId="35" fillId="0" borderId="7" xfId="0" applyNumberFormat="1" applyFont="1" applyBorder="1" applyAlignment="1">
      <alignment horizontal="center" vertical="center"/>
    </xf>
    <xf numFmtId="0" fontId="41" fillId="0" borderId="0" xfId="0" applyFont="1"/>
    <xf numFmtId="164" fontId="50" fillId="0" borderId="25" xfId="0" applyNumberFormat="1" applyFont="1" applyBorder="1" applyAlignment="1">
      <alignment horizontal="center" vertical="center"/>
    </xf>
    <xf numFmtId="164" fontId="50" fillId="0" borderId="5" xfId="0" applyNumberFormat="1" applyFont="1" applyBorder="1" applyAlignment="1">
      <alignment horizontal="center" vertical="center"/>
    </xf>
    <xf numFmtId="49" fontId="41" fillId="0" borderId="43" xfId="0" applyNumberFormat="1" applyFont="1" applyBorder="1" applyAlignment="1">
      <alignment horizontal="left" vertical="center" wrapText="1"/>
    </xf>
    <xf numFmtId="0" fontId="41" fillId="0" borderId="43" xfId="0" applyFont="1" applyBorder="1" applyAlignment="1">
      <alignment horizontal="left" vertical="center" wrapText="1"/>
    </xf>
    <xf numFmtId="0" fontId="41" fillId="0" borderId="43" xfId="0" applyFont="1" applyBorder="1" applyAlignment="1">
      <alignment vertical="center" wrapText="1"/>
    </xf>
    <xf numFmtId="0" fontId="41" fillId="0" borderId="31" xfId="0" applyFont="1" applyBorder="1" applyAlignment="1">
      <alignment horizontal="left" vertical="center" wrapText="1"/>
    </xf>
    <xf numFmtId="0" fontId="41" fillId="0" borderId="63" xfId="0" applyFont="1" applyBorder="1" applyAlignment="1">
      <alignment wrapText="1"/>
    </xf>
    <xf numFmtId="0" fontId="41" fillId="0" borderId="80" xfId="0" applyFont="1" applyBorder="1" applyAlignment="1">
      <alignment horizontal="left" vertical="center" wrapText="1"/>
    </xf>
    <xf numFmtId="0" fontId="41" fillId="0" borderId="31" xfId="0" applyFont="1" applyBorder="1"/>
    <xf numFmtId="0" fontId="13" fillId="0" borderId="5" xfId="0" applyFont="1" applyBorder="1" applyAlignment="1">
      <alignment wrapText="1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/>
    </xf>
    <xf numFmtId="164" fontId="40" fillId="0" borderId="0" xfId="0" applyNumberFormat="1" applyFont="1" applyAlignment="1">
      <alignment horizontal="center"/>
    </xf>
    <xf numFmtId="0" fontId="40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164" fontId="50" fillId="0" borderId="22" xfId="0" applyNumberFormat="1" applyFont="1" applyBorder="1" applyAlignment="1">
      <alignment horizontal="center"/>
    </xf>
    <xf numFmtId="164" fontId="50" fillId="0" borderId="23" xfId="0" applyNumberFormat="1" applyFont="1" applyBorder="1" applyAlignment="1">
      <alignment horizontal="center"/>
    </xf>
    <xf numFmtId="164" fontId="50" fillId="0" borderId="24" xfId="0" applyNumberFormat="1" applyFont="1" applyBorder="1" applyAlignment="1">
      <alignment horizontal="center"/>
    </xf>
    <xf numFmtId="0" fontId="50" fillId="3" borderId="22" xfId="0" applyFont="1" applyFill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1" fontId="53" fillId="0" borderId="24" xfId="0" applyNumberFormat="1" applyFont="1" applyBorder="1" applyAlignment="1">
      <alignment horizontal="center" vertical="center"/>
    </xf>
    <xf numFmtId="0" fontId="50" fillId="7" borderId="22" xfId="0" applyFont="1" applyFill="1" applyBorder="1" applyAlignment="1">
      <alignment horizontal="center" vertical="center"/>
    </xf>
    <xf numFmtId="0" fontId="50" fillId="0" borderId="22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164" fontId="50" fillId="0" borderId="26" xfId="0" applyNumberFormat="1" applyFont="1" applyBorder="1" applyAlignment="1">
      <alignment horizontal="center"/>
    </xf>
    <xf numFmtId="164" fontId="50" fillId="0" borderId="27" xfId="0" applyNumberFormat="1" applyFont="1" applyBorder="1" applyAlignment="1">
      <alignment horizontal="center"/>
    </xf>
    <xf numFmtId="164" fontId="50" fillId="0" borderId="9" xfId="0" applyNumberFormat="1" applyFont="1" applyBorder="1" applyAlignment="1">
      <alignment horizontal="center"/>
    </xf>
    <xf numFmtId="0" fontId="50" fillId="0" borderId="26" xfId="0" applyFont="1" applyBorder="1" applyAlignment="1">
      <alignment horizontal="center" vertical="center"/>
    </xf>
    <xf numFmtId="0" fontId="50" fillId="0" borderId="27" xfId="0" applyFont="1" applyBorder="1" applyAlignment="1">
      <alignment horizontal="center" vertical="center"/>
    </xf>
    <xf numFmtId="1" fontId="53" fillId="0" borderId="9" xfId="0" applyNumberFormat="1" applyFont="1" applyBorder="1" applyAlignment="1">
      <alignment horizontal="center" vertical="center"/>
    </xf>
    <xf numFmtId="0" fontId="50" fillId="6" borderId="26" xfId="0" applyFont="1" applyFill="1" applyBorder="1" applyAlignment="1">
      <alignment horizontal="center" vertical="center"/>
    </xf>
    <xf numFmtId="164" fontId="50" fillId="0" borderId="25" xfId="0" applyNumberFormat="1" applyFont="1" applyBorder="1" applyAlignment="1">
      <alignment horizontal="center"/>
    </xf>
    <xf numFmtId="164" fontId="50" fillId="0" borderId="5" xfId="0" applyNumberFormat="1" applyFont="1" applyBorder="1" applyAlignment="1">
      <alignment horizontal="center"/>
    </xf>
    <xf numFmtId="164" fontId="50" fillId="0" borderId="7" xfId="0" applyNumberFormat="1" applyFont="1" applyBorder="1" applyAlignment="1">
      <alignment horizontal="center"/>
    </xf>
    <xf numFmtId="0" fontId="50" fillId="3" borderId="25" xfId="0" applyFont="1" applyFill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1" fontId="53" fillId="0" borderId="7" xfId="0" applyNumberFormat="1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/>
    </xf>
    <xf numFmtId="164" fontId="50" fillId="0" borderId="7" xfId="0" applyNumberFormat="1" applyFont="1" applyBorder="1" applyAlignment="1">
      <alignment horizontal="center" vertical="center"/>
    </xf>
    <xf numFmtId="164" fontId="50" fillId="0" borderId="25" xfId="0" applyNumberFormat="1" applyFont="1" applyBorder="1" applyAlignment="1">
      <alignment horizontal="center" vertical="center" wrapText="1"/>
    </xf>
    <xf numFmtId="164" fontId="50" fillId="0" borderId="5" xfId="0" applyNumberFormat="1" applyFont="1" applyBorder="1" applyAlignment="1">
      <alignment horizontal="center" vertical="center" wrapText="1"/>
    </xf>
    <xf numFmtId="164" fontId="50" fillId="0" borderId="7" xfId="0" applyNumberFormat="1" applyFont="1" applyBorder="1" applyAlignment="1">
      <alignment horizontal="center" vertical="center" wrapText="1"/>
    </xf>
    <xf numFmtId="0" fontId="50" fillId="0" borderId="25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1" fontId="54" fillId="0" borderId="7" xfId="0" applyNumberFormat="1" applyFont="1" applyBorder="1" applyAlignment="1">
      <alignment horizontal="center" vertical="center" wrapText="1"/>
    </xf>
    <xf numFmtId="1" fontId="53" fillId="0" borderId="7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64" fontId="55" fillId="0" borderId="7" xfId="0" applyNumberFormat="1" applyFont="1" applyBorder="1" applyAlignment="1">
      <alignment horizontal="center" vertical="center"/>
    </xf>
    <xf numFmtId="164" fontId="53" fillId="0" borderId="7" xfId="0" applyNumberFormat="1" applyFont="1" applyBorder="1" applyAlignment="1">
      <alignment horizontal="center" vertical="center"/>
    </xf>
    <xf numFmtId="164" fontId="50" fillId="8" borderId="25" xfId="0" applyNumberFormat="1" applyFont="1" applyFill="1" applyBorder="1" applyAlignment="1">
      <alignment horizontal="center" vertical="center"/>
    </xf>
    <xf numFmtId="0" fontId="40" fillId="0" borderId="34" xfId="0" applyFont="1" applyBorder="1" applyAlignment="1">
      <alignment horizontal="center"/>
    </xf>
    <xf numFmtId="164" fontId="50" fillId="0" borderId="32" xfId="0" applyNumberFormat="1" applyFont="1" applyBorder="1" applyAlignment="1">
      <alignment horizontal="center"/>
    </xf>
    <xf numFmtId="164" fontId="50" fillId="0" borderId="33" xfId="0" applyNumberFormat="1" applyFont="1" applyBorder="1" applyAlignment="1">
      <alignment horizontal="center"/>
    </xf>
    <xf numFmtId="164" fontId="50" fillId="0" borderId="34" xfId="0" applyNumberFormat="1" applyFont="1" applyBorder="1" applyAlignment="1">
      <alignment horizontal="center"/>
    </xf>
    <xf numFmtId="0" fontId="50" fillId="0" borderId="33" xfId="0" applyFont="1" applyBorder="1" applyAlignment="1">
      <alignment horizontal="center"/>
    </xf>
    <xf numFmtId="0" fontId="50" fillId="0" borderId="33" xfId="0" applyFont="1" applyBorder="1" applyAlignment="1">
      <alignment horizontal="center" vertical="center"/>
    </xf>
    <xf numFmtId="1" fontId="54" fillId="0" borderId="34" xfId="0" applyNumberFormat="1" applyFont="1" applyBorder="1" applyAlignment="1">
      <alignment horizontal="center" vertical="center"/>
    </xf>
    <xf numFmtId="0" fontId="50" fillId="0" borderId="32" xfId="0" applyFont="1" applyBorder="1" applyAlignment="1">
      <alignment horizontal="center"/>
    </xf>
    <xf numFmtId="1" fontId="53" fillId="0" borderId="34" xfId="0" applyNumberFormat="1" applyFont="1" applyBorder="1" applyAlignment="1">
      <alignment horizontal="center"/>
    </xf>
    <xf numFmtId="0" fontId="50" fillId="0" borderId="32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164" fontId="50" fillId="0" borderId="26" xfId="0" applyNumberFormat="1" applyFont="1" applyBorder="1" applyAlignment="1">
      <alignment horizontal="center" vertical="center"/>
    </xf>
    <xf numFmtId="164" fontId="50" fillId="0" borderId="27" xfId="0" applyNumberFormat="1" applyFont="1" applyBorder="1" applyAlignment="1">
      <alignment horizontal="center" vertical="center"/>
    </xf>
    <xf numFmtId="164" fontId="50" fillId="0" borderId="9" xfId="0" applyNumberFormat="1" applyFont="1" applyBorder="1" applyAlignment="1">
      <alignment horizontal="center" vertical="center"/>
    </xf>
    <xf numFmtId="0" fontId="50" fillId="3" borderId="26" xfId="0" applyFont="1" applyFill="1" applyBorder="1" applyAlignment="1">
      <alignment horizontal="center" vertical="center"/>
    </xf>
    <xf numFmtId="1" fontId="55" fillId="0" borderId="9" xfId="0" applyNumberFormat="1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164" fontId="50" fillId="0" borderId="32" xfId="0" applyNumberFormat="1" applyFont="1" applyBorder="1" applyAlignment="1">
      <alignment horizontal="center" vertical="center"/>
    </xf>
    <xf numFmtId="1" fontId="53" fillId="0" borderId="34" xfId="0" applyNumberFormat="1" applyFont="1" applyBorder="1" applyAlignment="1">
      <alignment horizontal="center" vertical="center"/>
    </xf>
    <xf numFmtId="1" fontId="55" fillId="0" borderId="7" xfId="0" applyNumberFormat="1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164" fontId="50" fillId="0" borderId="52" xfId="0" applyNumberFormat="1" applyFont="1" applyBorder="1" applyAlignment="1">
      <alignment horizontal="center" vertical="center"/>
    </xf>
    <xf numFmtId="0" fontId="50" fillId="0" borderId="51" xfId="0" applyFont="1" applyBorder="1" applyAlignment="1">
      <alignment horizontal="center" vertical="center"/>
    </xf>
    <xf numFmtId="1" fontId="53" fillId="0" borderId="53" xfId="0" applyNumberFormat="1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 wrapText="1"/>
    </xf>
    <xf numFmtId="1" fontId="55" fillId="0" borderId="34" xfId="0" applyNumberFormat="1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/>
    </xf>
    <xf numFmtId="0" fontId="50" fillId="0" borderId="26" xfId="0" applyFont="1" applyBorder="1" applyAlignment="1">
      <alignment horizontal="center"/>
    </xf>
    <xf numFmtId="0" fontId="50" fillId="0" borderId="27" xfId="0" applyFont="1" applyBorder="1" applyAlignment="1">
      <alignment horizontal="center"/>
    </xf>
    <xf numFmtId="1" fontId="54" fillId="0" borderId="9" xfId="0" applyNumberFormat="1" applyFont="1" applyBorder="1" applyAlignment="1">
      <alignment horizontal="center"/>
    </xf>
    <xf numFmtId="49" fontId="40" fillId="0" borderId="26" xfId="3" applyNumberFormat="1" applyFont="1" applyBorder="1" applyAlignment="1">
      <alignment horizontal="left" vertical="center"/>
    </xf>
    <xf numFmtId="0" fontId="40" fillId="0" borderId="27" xfId="3" applyFont="1" applyBorder="1" applyAlignment="1">
      <alignment horizontal="center" vertical="center"/>
    </xf>
    <xf numFmtId="0" fontId="50" fillId="0" borderId="27" xfId="3" applyFont="1" applyBorder="1" applyAlignment="1">
      <alignment horizontal="center" vertical="center"/>
    </xf>
    <xf numFmtId="0" fontId="40" fillId="0" borderId="27" xfId="3" applyFont="1" applyBorder="1"/>
    <xf numFmtId="165" fontId="53" fillId="0" borderId="9" xfId="0" applyNumberFormat="1" applyFont="1" applyBorder="1" applyAlignment="1">
      <alignment horizontal="center"/>
    </xf>
    <xf numFmtId="49" fontId="53" fillId="0" borderId="29" xfId="3" applyNumberFormat="1" applyFont="1" applyBorder="1" applyAlignment="1">
      <alignment horizontal="left" vertical="center"/>
    </xf>
    <xf numFmtId="49" fontId="53" fillId="0" borderId="68" xfId="3" applyNumberFormat="1" applyFont="1" applyBorder="1" applyAlignment="1">
      <alignment horizontal="left" vertical="center"/>
    </xf>
    <xf numFmtId="49" fontId="53" fillId="0" borderId="69" xfId="3" applyNumberFormat="1" applyFont="1" applyBorder="1" applyAlignment="1">
      <alignment horizontal="left" vertical="center"/>
    </xf>
    <xf numFmtId="1" fontId="54" fillId="0" borderId="7" xfId="0" applyNumberFormat="1" applyFont="1" applyBorder="1" applyAlignment="1">
      <alignment horizontal="center"/>
    </xf>
    <xf numFmtId="1" fontId="53" fillId="0" borderId="7" xfId="0" applyNumberFormat="1" applyFont="1" applyBorder="1" applyAlignment="1">
      <alignment horizontal="center"/>
    </xf>
    <xf numFmtId="0" fontId="40" fillId="0" borderId="39" xfId="0" applyFont="1" applyBorder="1" applyAlignment="1">
      <alignment horizontal="center"/>
    </xf>
    <xf numFmtId="164" fontId="50" fillId="0" borderId="16" xfId="0" applyNumberFormat="1" applyFont="1" applyBorder="1" applyAlignment="1">
      <alignment horizontal="center"/>
    </xf>
    <xf numFmtId="164" fontId="50" fillId="0" borderId="38" xfId="0" applyNumberFormat="1" applyFont="1" applyBorder="1" applyAlignment="1">
      <alignment horizontal="center"/>
    </xf>
    <xf numFmtId="164" fontId="50" fillId="0" borderId="39" xfId="0" applyNumberFormat="1" applyFont="1" applyBorder="1" applyAlignment="1">
      <alignment horizontal="center"/>
    </xf>
    <xf numFmtId="0" fontId="50" fillId="0" borderId="16" xfId="0" applyFont="1" applyBorder="1" applyAlignment="1">
      <alignment horizontal="center"/>
    </xf>
    <xf numFmtId="0" fontId="50" fillId="0" borderId="38" xfId="0" applyFont="1" applyBorder="1" applyAlignment="1">
      <alignment horizontal="center"/>
    </xf>
    <xf numFmtId="1" fontId="54" fillId="0" borderId="39" xfId="0" applyNumberFormat="1" applyFont="1" applyBorder="1" applyAlignment="1">
      <alignment horizontal="center"/>
    </xf>
    <xf numFmtId="1" fontId="55" fillId="0" borderId="39" xfId="0" applyNumberFormat="1" applyFont="1" applyBorder="1" applyAlignment="1">
      <alignment horizontal="center"/>
    </xf>
    <xf numFmtId="1" fontId="53" fillId="0" borderId="39" xfId="0" applyNumberFormat="1" applyFont="1" applyBorder="1" applyAlignment="1">
      <alignment horizontal="center"/>
    </xf>
    <xf numFmtId="0" fontId="51" fillId="0" borderId="9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1" fontId="38" fillId="0" borderId="9" xfId="0" applyNumberFormat="1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1" fontId="38" fillId="0" borderId="7" xfId="0" applyNumberFormat="1" applyFont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 vertical="center"/>
    </xf>
    <xf numFmtId="0" fontId="40" fillId="0" borderId="73" xfId="0" applyFont="1" applyBorder="1"/>
    <xf numFmtId="0" fontId="40" fillId="0" borderId="26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5" xfId="0" applyFont="1" applyBorder="1" applyAlignment="1">
      <alignment horizontal="left" vertical="center" wrapText="1"/>
    </xf>
    <xf numFmtId="164" fontId="40" fillId="0" borderId="25" xfId="0" applyNumberFormat="1" applyFont="1" applyBorder="1" applyAlignment="1">
      <alignment horizontal="center" vertical="center"/>
    </xf>
    <xf numFmtId="164" fontId="40" fillId="0" borderId="5" xfId="0" applyNumberFormat="1" applyFont="1" applyBorder="1" applyAlignment="1">
      <alignment horizontal="center" vertical="center"/>
    </xf>
    <xf numFmtId="164" fontId="56" fillId="0" borderId="7" xfId="0" applyNumberFormat="1" applyFont="1" applyBorder="1" applyAlignment="1">
      <alignment horizontal="center" vertical="center"/>
    </xf>
    <xf numFmtId="165" fontId="53" fillId="0" borderId="7" xfId="0" applyNumberFormat="1" applyFont="1" applyBorder="1" applyAlignment="1">
      <alignment horizontal="center" vertical="center"/>
    </xf>
    <xf numFmtId="1" fontId="56" fillId="0" borderId="7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25" xfId="3" applyNumberFormat="1" applyFont="1" applyBorder="1" applyAlignment="1">
      <alignment horizontal="left" vertical="center"/>
    </xf>
    <xf numFmtId="0" fontId="40" fillId="0" borderId="5" xfId="3" applyFont="1" applyBorder="1" applyAlignment="1">
      <alignment horizontal="center" vertical="center"/>
    </xf>
    <xf numFmtId="0" fontId="50" fillId="0" borderId="5" xfId="3" applyFont="1" applyBorder="1" applyAlignment="1">
      <alignment horizontal="center" vertical="center"/>
    </xf>
    <xf numFmtId="49" fontId="53" fillId="0" borderId="25" xfId="3" applyNumberFormat="1" applyFont="1" applyBorder="1" applyAlignment="1">
      <alignment horizontal="left" vertical="center"/>
    </xf>
    <xf numFmtId="49" fontId="53" fillId="0" borderId="5" xfId="3" applyNumberFormat="1" applyFont="1" applyBorder="1" applyAlignment="1">
      <alignment horizontal="left" vertical="center"/>
    </xf>
    <xf numFmtId="49" fontId="53" fillId="0" borderId="7" xfId="3" applyNumberFormat="1" applyFont="1" applyBorder="1" applyAlignment="1">
      <alignment horizontal="left" vertical="center"/>
    </xf>
    <xf numFmtId="164" fontId="50" fillId="0" borderId="33" xfId="0" applyNumberFormat="1" applyFont="1" applyBorder="1" applyAlignment="1">
      <alignment horizontal="center" vertical="center"/>
    </xf>
    <xf numFmtId="164" fontId="55" fillId="0" borderId="34" xfId="0" applyNumberFormat="1" applyFont="1" applyBorder="1" applyAlignment="1">
      <alignment horizontal="center" vertical="center"/>
    </xf>
    <xf numFmtId="164" fontId="53" fillId="0" borderId="34" xfId="0" applyNumberFormat="1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/>
    </xf>
    <xf numFmtId="0" fontId="40" fillId="0" borderId="30" xfId="0" applyFont="1" applyBorder="1"/>
    <xf numFmtId="0" fontId="40" fillId="0" borderId="41" xfId="0" applyFont="1" applyBorder="1" applyAlignment="1">
      <alignment horizontal="right"/>
    </xf>
    <xf numFmtId="164" fontId="58" fillId="0" borderId="27" xfId="0" applyNumberFormat="1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164" fontId="58" fillId="0" borderId="46" xfId="0" applyNumberFormat="1" applyFont="1" applyBorder="1" applyAlignment="1">
      <alignment horizontal="center"/>
    </xf>
    <xf numFmtId="0" fontId="40" fillId="7" borderId="25" xfId="0" applyFont="1" applyFill="1" applyBorder="1" applyAlignment="1">
      <alignment horizontal="center" vertical="center"/>
    </xf>
    <xf numFmtId="0" fontId="40" fillId="9" borderId="25" xfId="0" applyFont="1" applyFill="1" applyBorder="1" applyAlignment="1">
      <alignment horizontal="center" vertical="center"/>
    </xf>
    <xf numFmtId="0" fontId="51" fillId="0" borderId="30" xfId="2" applyFont="1" applyBorder="1" applyAlignment="1">
      <alignment wrapText="1"/>
    </xf>
    <xf numFmtId="0" fontId="51" fillId="0" borderId="5" xfId="0" applyFont="1" applyBorder="1" applyAlignment="1">
      <alignment wrapText="1"/>
    </xf>
    <xf numFmtId="0" fontId="51" fillId="0" borderId="51" xfId="0" applyFont="1" applyBorder="1" applyAlignment="1">
      <alignment wrapText="1"/>
    </xf>
    <xf numFmtId="0" fontId="51" fillId="0" borderId="5" xfId="0" applyFont="1" applyBorder="1" applyAlignment="1">
      <alignment horizontal="left" vertical="center" wrapText="1"/>
    </xf>
    <xf numFmtId="0" fontId="51" fillId="0" borderId="5" xfId="0" applyFont="1" applyBorder="1" applyAlignment="1">
      <alignment vertical="center" wrapText="1"/>
    </xf>
    <xf numFmtId="0" fontId="40" fillId="0" borderId="5" xfId="0" applyFont="1" applyBorder="1" applyAlignment="1">
      <alignment vertical="center" wrapText="1"/>
    </xf>
    <xf numFmtId="0" fontId="51" fillId="0" borderId="5" xfId="0" applyFont="1" applyBorder="1" applyAlignment="1">
      <alignment vertical="center"/>
    </xf>
    <xf numFmtId="0" fontId="51" fillId="0" borderId="33" xfId="0" applyFont="1" applyBorder="1" applyAlignment="1">
      <alignment wrapText="1"/>
    </xf>
    <xf numFmtId="0" fontId="51" fillId="0" borderId="45" xfId="0" applyFont="1" applyBorder="1" applyAlignment="1">
      <alignment wrapText="1"/>
    </xf>
    <xf numFmtId="0" fontId="51" fillId="0" borderId="80" xfId="0" applyFont="1" applyBorder="1" applyAlignment="1">
      <alignment wrapText="1"/>
    </xf>
    <xf numFmtId="0" fontId="51" fillId="0" borderId="30" xfId="0" applyFont="1" applyBorder="1" applyAlignment="1">
      <alignment horizontal="left" vertical="center" wrapText="1"/>
    </xf>
    <xf numFmtId="0" fontId="51" fillId="0" borderId="15" xfId="0" applyFont="1" applyBorder="1" applyAlignment="1">
      <alignment vertical="center" wrapText="1"/>
    </xf>
    <xf numFmtId="0" fontId="40" fillId="0" borderId="5" xfId="0" applyFont="1" applyBorder="1" applyAlignment="1">
      <alignment vertical="center"/>
    </xf>
    <xf numFmtId="164" fontId="59" fillId="0" borderId="7" xfId="0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164" fontId="15" fillId="0" borderId="34" xfId="0" applyNumberFormat="1" applyFont="1" applyBorder="1" applyAlignment="1">
      <alignment horizontal="center" vertical="center"/>
    </xf>
    <xf numFmtId="1" fontId="35" fillId="0" borderId="34" xfId="0" applyNumberFormat="1" applyFont="1" applyBorder="1" applyAlignment="1">
      <alignment horizontal="center" vertical="center"/>
    </xf>
    <xf numFmtId="1" fontId="38" fillId="0" borderId="34" xfId="0" applyNumberFormat="1" applyFont="1" applyBorder="1" applyAlignment="1">
      <alignment horizontal="center" vertical="center"/>
    </xf>
    <xf numFmtId="0" fontId="37" fillId="0" borderId="32" xfId="0" applyFont="1" applyBorder="1" applyAlignment="1">
      <alignment horizontal="center"/>
    </xf>
    <xf numFmtId="1" fontId="38" fillId="0" borderId="34" xfId="0" applyNumberFormat="1" applyFont="1" applyBorder="1" applyAlignment="1">
      <alignment horizontal="center"/>
    </xf>
    <xf numFmtId="0" fontId="41" fillId="0" borderId="36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/>
    </xf>
    <xf numFmtId="164" fontId="48" fillId="0" borderId="25" xfId="0" applyNumberFormat="1" applyFont="1" applyBorder="1" applyAlignment="1">
      <alignment horizontal="center"/>
    </xf>
    <xf numFmtId="164" fontId="48" fillId="0" borderId="5" xfId="0" applyNumberFormat="1" applyFont="1" applyBorder="1" applyAlignment="1">
      <alignment horizontal="center"/>
    </xf>
    <xf numFmtId="164" fontId="49" fillId="0" borderId="7" xfId="0" applyNumberFormat="1" applyFont="1" applyBorder="1" applyAlignment="1">
      <alignment horizontal="center"/>
    </xf>
    <xf numFmtId="0" fontId="48" fillId="0" borderId="25" xfId="0" applyFont="1" applyBorder="1" applyAlignment="1">
      <alignment horizontal="center"/>
    </xf>
    <xf numFmtId="0" fontId="48" fillId="0" borderId="5" xfId="0" applyFont="1" applyBorder="1" applyAlignment="1">
      <alignment horizontal="center"/>
    </xf>
    <xf numFmtId="165" fontId="35" fillId="0" borderId="7" xfId="0" applyNumberFormat="1" applyFont="1" applyBorder="1" applyAlignment="1">
      <alignment horizontal="center"/>
    </xf>
    <xf numFmtId="1" fontId="35" fillId="0" borderId="7" xfId="0" applyNumberFormat="1" applyFont="1" applyBorder="1" applyAlignment="1">
      <alignment horizontal="center"/>
    </xf>
    <xf numFmtId="1" fontId="49" fillId="0" borderId="7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1" fillId="0" borderId="106" xfId="0" applyFont="1" applyBorder="1" applyAlignment="1">
      <alignment horizontal="left" vertical="center" wrapText="1"/>
    </xf>
    <xf numFmtId="0" fontId="51" fillId="0" borderId="31" xfId="0" applyFont="1" applyBorder="1" applyAlignment="1">
      <alignment horizontal="left" vertical="center" wrapText="1"/>
    </xf>
    <xf numFmtId="0" fontId="41" fillId="0" borderId="17" xfId="0" applyFont="1" applyBorder="1"/>
    <xf numFmtId="0" fontId="13" fillId="0" borderId="107" xfId="0" applyFont="1" applyBorder="1" applyAlignment="1">
      <alignment horizontal="center" vertical="center"/>
    </xf>
    <xf numFmtId="0" fontId="40" fillId="0" borderId="105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center"/>
    </xf>
    <xf numFmtId="0" fontId="40" fillId="0" borderId="80" xfId="0" applyFont="1" applyBorder="1" applyAlignment="1">
      <alignment horizontal="center"/>
    </xf>
    <xf numFmtId="0" fontId="40" fillId="0" borderId="31" xfId="0" applyFont="1" applyBorder="1" applyAlignment="1">
      <alignment horizontal="center" vertical="center"/>
    </xf>
    <xf numFmtId="0" fontId="40" fillId="0" borderId="80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0" fillId="0" borderId="30" xfId="0" applyFont="1" applyBorder="1" applyAlignment="1">
      <alignment horizontal="left" vertical="center" wrapText="1"/>
    </xf>
    <xf numFmtId="0" fontId="40" fillId="0" borderId="30" xfId="0" applyFont="1" applyBorder="1" applyAlignment="1">
      <alignment vertical="center" wrapText="1"/>
    </xf>
    <xf numFmtId="49" fontId="40" fillId="0" borderId="30" xfId="0" applyNumberFormat="1" applyFont="1" applyBorder="1" applyAlignment="1">
      <alignment horizontal="left" vertical="center" wrapText="1"/>
    </xf>
    <xf numFmtId="0" fontId="40" fillId="0" borderId="30" xfId="0" applyFont="1" applyBorder="1" applyAlignment="1">
      <alignment wrapText="1"/>
    </xf>
    <xf numFmtId="0" fontId="40" fillId="0" borderId="107" xfId="0" applyFont="1" applyBorder="1" applyAlignment="1">
      <alignment horizontal="center" vertical="center"/>
    </xf>
    <xf numFmtId="0" fontId="40" fillId="0" borderId="108" xfId="0" applyFont="1" applyBorder="1" applyAlignment="1">
      <alignment horizontal="left" vertical="center" wrapText="1"/>
    </xf>
    <xf numFmtId="0" fontId="40" fillId="0" borderId="47" xfId="0" applyFont="1" applyBorder="1" applyAlignment="1">
      <alignment horizontal="center" vertical="center"/>
    </xf>
    <xf numFmtId="0" fontId="40" fillId="0" borderId="74" xfId="0" applyFont="1" applyBorder="1" applyAlignment="1">
      <alignment horizontal="center" vertical="center"/>
    </xf>
    <xf numFmtId="0" fontId="40" fillId="0" borderId="109" xfId="0" applyFont="1" applyBorder="1"/>
    <xf numFmtId="0" fontId="40" fillId="0" borderId="19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wrapText="1"/>
    </xf>
    <xf numFmtId="0" fontId="13" fillId="0" borderId="15" xfId="0" applyFont="1" applyBorder="1" applyAlignment="1">
      <alignment vertical="center" wrapText="1"/>
    </xf>
    <xf numFmtId="164" fontId="15" fillId="0" borderId="64" xfId="0" applyNumberFormat="1" applyFont="1" applyBorder="1" applyAlignment="1">
      <alignment horizontal="center"/>
    </xf>
    <xf numFmtId="1" fontId="21" fillId="0" borderId="79" xfId="0" applyNumberFormat="1" applyFont="1" applyBorder="1" applyAlignment="1">
      <alignment horizontal="center"/>
    </xf>
    <xf numFmtId="164" fontId="50" fillId="9" borderId="32" xfId="0" applyNumberFormat="1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0" fillId="0" borderId="32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/>
    </xf>
    <xf numFmtId="164" fontId="15" fillId="0" borderId="19" xfId="0" applyNumberFormat="1" applyFont="1" applyBorder="1" applyAlignment="1">
      <alignment vertical="center"/>
    </xf>
    <xf numFmtId="164" fontId="15" fillId="0" borderId="20" xfId="0" applyNumberFormat="1" applyFont="1" applyBorder="1" applyAlignment="1">
      <alignment vertical="center"/>
    </xf>
    <xf numFmtId="164" fontId="19" fillId="0" borderId="21" xfId="0" applyNumberFormat="1" applyFont="1" applyBorder="1" applyAlignment="1">
      <alignment vertical="center"/>
    </xf>
    <xf numFmtId="164" fontId="21" fillId="0" borderId="21" xfId="0" applyNumberFormat="1" applyFont="1" applyBorder="1" applyAlignment="1">
      <alignment vertical="center"/>
    </xf>
    <xf numFmtId="164" fontId="15" fillId="0" borderId="22" xfId="0" applyNumberFormat="1" applyFont="1" applyBorder="1" applyAlignment="1">
      <alignment vertical="center"/>
    </xf>
    <xf numFmtId="164" fontId="15" fillId="0" borderId="23" xfId="0" applyNumberFormat="1" applyFont="1" applyBorder="1" applyAlignment="1">
      <alignment vertical="center"/>
    </xf>
    <xf numFmtId="164" fontId="21" fillId="0" borderId="24" xfId="0" applyNumberFormat="1" applyFont="1" applyBorder="1" applyAlignment="1">
      <alignment vertical="center"/>
    </xf>
    <xf numFmtId="164" fontId="22" fillId="0" borderId="21" xfId="0" applyNumberFormat="1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164" fontId="15" fillId="0" borderId="26" xfId="0" applyNumberFormat="1" applyFont="1" applyBorder="1" applyAlignment="1">
      <alignment vertical="center"/>
    </xf>
    <xf numFmtId="164" fontId="15" fillId="0" borderId="27" xfId="0" applyNumberFormat="1" applyFont="1" applyBorder="1" applyAlignment="1">
      <alignment vertical="center"/>
    </xf>
    <xf numFmtId="164" fontId="19" fillId="0" borderId="9" xfId="0" applyNumberFormat="1" applyFont="1" applyBorder="1" applyAlignment="1">
      <alignment vertical="center"/>
    </xf>
    <xf numFmtId="164" fontId="21" fillId="0" borderId="9" xfId="0" applyNumberFormat="1" applyFont="1" applyBorder="1" applyAlignment="1">
      <alignment vertical="center"/>
    </xf>
    <xf numFmtId="164" fontId="22" fillId="0" borderId="9" xfId="0" applyNumberFormat="1" applyFont="1" applyBorder="1" applyAlignment="1">
      <alignment vertical="center"/>
    </xf>
    <xf numFmtId="164" fontId="15" fillId="0" borderId="28" xfId="0" applyNumberFormat="1" applyFont="1" applyBorder="1" applyAlignment="1">
      <alignment vertical="center"/>
    </xf>
    <xf numFmtId="164" fontId="15" fillId="0" borderId="29" xfId="0" applyNumberFormat="1" applyFont="1" applyBorder="1" applyAlignment="1">
      <alignment vertical="center"/>
    </xf>
    <xf numFmtId="164" fontId="15" fillId="3" borderId="30" xfId="0" applyNumberFormat="1" applyFont="1" applyFill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164" fontId="15" fillId="0" borderId="25" xfId="0" applyNumberFormat="1" applyFont="1" applyBorder="1" applyAlignment="1">
      <alignment vertical="center"/>
    </xf>
    <xf numFmtId="164" fontId="15" fillId="0" borderId="5" xfId="0" applyNumberFormat="1" applyFont="1" applyBorder="1" applyAlignment="1">
      <alignment vertical="center"/>
    </xf>
    <xf numFmtId="164" fontId="19" fillId="0" borderId="7" xfId="0" applyNumberFormat="1" applyFont="1" applyBorder="1" applyAlignment="1">
      <alignment vertical="center"/>
    </xf>
    <xf numFmtId="164" fontId="21" fillId="0" borderId="7" xfId="0" applyNumberFormat="1" applyFont="1" applyBorder="1" applyAlignment="1">
      <alignment vertical="center"/>
    </xf>
    <xf numFmtId="164" fontId="22" fillId="0" borderId="7" xfId="0" applyNumberFormat="1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164" fontId="15" fillId="0" borderId="32" xfId="0" applyNumberFormat="1" applyFont="1" applyBorder="1" applyAlignment="1">
      <alignment vertical="center"/>
    </xf>
    <xf numFmtId="164" fontId="15" fillId="0" borderId="33" xfId="0" applyNumberFormat="1" applyFont="1" applyBorder="1" applyAlignment="1">
      <alignment vertical="center"/>
    </xf>
    <xf numFmtId="164" fontId="19" fillId="0" borderId="34" xfId="0" applyNumberFormat="1" applyFont="1" applyBorder="1" applyAlignment="1">
      <alignment vertical="center"/>
    </xf>
    <xf numFmtId="164" fontId="21" fillId="0" borderId="34" xfId="0" applyNumberFormat="1" applyFont="1" applyBorder="1" applyAlignment="1">
      <alignment vertical="center"/>
    </xf>
    <xf numFmtId="164" fontId="15" fillId="0" borderId="35" xfId="0" applyNumberFormat="1" applyFont="1" applyBorder="1" applyAlignment="1">
      <alignment vertical="center"/>
    </xf>
    <xf numFmtId="164" fontId="15" fillId="0" borderId="36" xfId="0" applyNumberFormat="1" applyFont="1" applyBorder="1" applyAlignment="1">
      <alignment vertical="center"/>
    </xf>
    <xf numFmtId="164" fontId="22" fillId="0" borderId="37" xfId="0" applyNumberFormat="1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164" fontId="15" fillId="0" borderId="16" xfId="0" applyNumberFormat="1" applyFont="1" applyBorder="1" applyAlignment="1">
      <alignment vertical="center"/>
    </xf>
    <xf numFmtId="164" fontId="15" fillId="0" borderId="38" xfId="0" applyNumberFormat="1" applyFont="1" applyBorder="1" applyAlignment="1">
      <alignment vertical="center"/>
    </xf>
    <xf numFmtId="164" fontId="19" fillId="0" borderId="39" xfId="0" applyNumberFormat="1" applyFont="1" applyBorder="1" applyAlignment="1">
      <alignment vertical="center"/>
    </xf>
    <xf numFmtId="164" fontId="21" fillId="0" borderId="39" xfId="0" applyNumberFormat="1" applyFont="1" applyBorder="1" applyAlignment="1">
      <alignment vertical="center"/>
    </xf>
    <xf numFmtId="164" fontId="15" fillId="0" borderId="14" xfId="0" applyNumberFormat="1" applyFont="1" applyBorder="1" applyAlignment="1">
      <alignment vertical="center"/>
    </xf>
    <xf numFmtId="164" fontId="15" fillId="0" borderId="15" xfId="0" applyNumberFormat="1" applyFont="1" applyBorder="1" applyAlignment="1">
      <alignment vertical="center"/>
    </xf>
    <xf numFmtId="164" fontId="22" fillId="0" borderId="40" xfId="0" applyNumberFormat="1" applyFont="1" applyBorder="1" applyAlignment="1">
      <alignment vertical="center"/>
    </xf>
    <xf numFmtId="164" fontId="37" fillId="0" borderId="14" xfId="0" applyNumberFormat="1" applyFont="1" applyBorder="1" applyAlignment="1">
      <alignment horizontal="center" vertical="center"/>
    </xf>
    <xf numFmtId="164" fontId="37" fillId="0" borderId="15" xfId="0" applyNumberFormat="1" applyFont="1" applyBorder="1" applyAlignment="1">
      <alignment horizontal="center" vertical="center"/>
    </xf>
    <xf numFmtId="164" fontId="60" fillId="0" borderId="40" xfId="0" applyNumberFormat="1" applyFont="1" applyBorder="1" applyAlignment="1">
      <alignment horizontal="center" vertical="center"/>
    </xf>
    <xf numFmtId="164" fontId="38" fillId="0" borderId="40" xfId="0" applyNumberFormat="1" applyFont="1" applyBorder="1" applyAlignment="1">
      <alignment horizontal="center" vertical="center"/>
    </xf>
    <xf numFmtId="164" fontId="19" fillId="0" borderId="40" xfId="0" applyNumberFormat="1" applyFont="1" applyBorder="1" applyAlignment="1">
      <alignment horizontal="center" vertical="center"/>
    </xf>
    <xf numFmtId="164" fontId="22" fillId="0" borderId="56" xfId="0" applyNumberFormat="1" applyFont="1" applyBorder="1" applyAlignment="1">
      <alignment horizontal="center" vertical="center"/>
    </xf>
    <xf numFmtId="164" fontId="15" fillId="0" borderId="43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164" fontId="19" fillId="0" borderId="110" xfId="0" applyNumberFormat="1" applyFont="1" applyBorder="1" applyAlignment="1">
      <alignment horizontal="center" vertical="center"/>
    </xf>
    <xf numFmtId="164" fontId="19" fillId="0" borderId="56" xfId="0" applyNumberFormat="1" applyFont="1" applyBorder="1" applyAlignment="1">
      <alignment horizontal="center" vertical="center"/>
    </xf>
    <xf numFmtId="164" fontId="47" fillId="0" borderId="56" xfId="0" applyNumberFormat="1" applyFont="1" applyBorder="1" applyAlignment="1">
      <alignment horizontal="center" vertical="center"/>
    </xf>
    <xf numFmtId="164" fontId="49" fillId="0" borderId="56" xfId="0" applyNumberFormat="1" applyFont="1" applyBorder="1" applyAlignment="1">
      <alignment horizontal="center" vertical="center"/>
    </xf>
    <xf numFmtId="164" fontId="22" fillId="0" borderId="79" xfId="0" applyNumberFormat="1" applyFont="1" applyBorder="1" applyAlignment="1">
      <alignment horizontal="center" vertical="center"/>
    </xf>
    <xf numFmtId="164" fontId="15" fillId="0" borderId="105" xfId="0" applyNumberFormat="1" applyFont="1" applyBorder="1" applyAlignment="1">
      <alignment horizontal="center" vertical="center"/>
    </xf>
    <xf numFmtId="164" fontId="15" fillId="3" borderId="43" xfId="0" applyNumberFormat="1" applyFont="1" applyFill="1" applyBorder="1" applyAlignment="1">
      <alignment horizontal="center" vertical="center"/>
    </xf>
    <xf numFmtId="164" fontId="43" fillId="0" borderId="43" xfId="0" applyNumberFormat="1" applyFont="1" applyBorder="1" applyAlignment="1">
      <alignment horizontal="center" vertical="center"/>
    </xf>
    <xf numFmtId="164" fontId="37" fillId="3" borderId="43" xfId="0" applyNumberFormat="1" applyFont="1" applyFill="1" applyBorder="1" applyAlignment="1">
      <alignment horizontal="center" vertical="center"/>
    </xf>
    <xf numFmtId="164" fontId="48" fillId="0" borderId="43" xfId="0" applyNumberFormat="1" applyFont="1" applyBorder="1" applyAlignment="1">
      <alignment horizontal="center" vertical="center"/>
    </xf>
    <xf numFmtId="164" fontId="15" fillId="0" borderId="64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center"/>
    </xf>
    <xf numFmtId="0" fontId="51" fillId="0" borderId="30" xfId="0" applyFont="1" applyBorder="1" applyAlignment="1">
      <alignment wrapText="1"/>
    </xf>
    <xf numFmtId="0" fontId="51" fillId="0" borderId="30" xfId="0" applyFont="1" applyBorder="1"/>
    <xf numFmtId="0" fontId="51" fillId="0" borderId="33" xfId="0" applyFont="1" applyBorder="1" applyAlignment="1">
      <alignment vertical="center" wrapText="1"/>
    </xf>
    <xf numFmtId="0" fontId="51" fillId="0" borderId="59" xfId="0" applyFont="1" applyBorder="1" applyAlignment="1">
      <alignment wrapText="1"/>
    </xf>
    <xf numFmtId="0" fontId="13" fillId="0" borderId="18" xfId="0" applyFont="1" applyBorder="1" applyAlignment="1">
      <alignment horizontal="center"/>
    </xf>
    <xf numFmtId="0" fontId="13" fillId="0" borderId="111" xfId="0" applyFont="1" applyBorder="1" applyAlignment="1">
      <alignment horizontal="center"/>
    </xf>
    <xf numFmtId="0" fontId="33" fillId="0" borderId="20" xfId="0" applyFont="1" applyBorder="1" applyAlignment="1">
      <alignment wrapText="1"/>
    </xf>
    <xf numFmtId="0" fontId="51" fillId="0" borderId="21" xfId="0" applyFont="1" applyBorder="1" applyAlignment="1">
      <alignment horizontal="center"/>
    </xf>
    <xf numFmtId="0" fontId="13" fillId="0" borderId="112" xfId="0" applyFont="1" applyBorder="1"/>
    <xf numFmtId="0" fontId="13" fillId="0" borderId="108" xfId="0" applyFont="1" applyBorder="1" applyAlignment="1">
      <alignment wrapText="1"/>
    </xf>
    <xf numFmtId="0" fontId="13" fillId="0" borderId="106" xfId="0" applyFont="1" applyBorder="1" applyAlignment="1">
      <alignment horizontal="center" vertical="center"/>
    </xf>
    <xf numFmtId="0" fontId="13" fillId="0" borderId="113" xfId="0" applyFont="1" applyBorder="1" applyAlignment="1">
      <alignment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40" fillId="0" borderId="20" xfId="0" applyFont="1" applyBorder="1" applyAlignment="1">
      <alignment vertical="center" wrapText="1"/>
    </xf>
    <xf numFmtId="164" fontId="50" fillId="0" borderId="19" xfId="0" applyNumberFormat="1" applyFont="1" applyBorder="1" applyAlignment="1">
      <alignment horizontal="center" vertical="center"/>
    </xf>
    <xf numFmtId="164" fontId="50" fillId="0" borderId="20" xfId="0" applyNumberFormat="1" applyFont="1" applyBorder="1" applyAlignment="1">
      <alignment horizontal="center" vertical="center"/>
    </xf>
    <xf numFmtId="164" fontId="55" fillId="0" borderId="21" xfId="0" applyNumberFormat="1" applyFont="1" applyBorder="1" applyAlignment="1">
      <alignment horizontal="center" vertical="center"/>
    </xf>
    <xf numFmtId="0" fontId="50" fillId="9" borderId="19" xfId="0" applyFont="1" applyFill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165" fontId="53" fillId="0" borderId="21" xfId="0" applyNumberFormat="1" applyFont="1" applyBorder="1" applyAlignment="1">
      <alignment horizontal="center" vertical="center"/>
    </xf>
    <xf numFmtId="0" fontId="50" fillId="7" borderId="19" xfId="0" applyFont="1" applyFill="1" applyBorder="1" applyAlignment="1">
      <alignment horizontal="center" vertical="center"/>
    </xf>
    <xf numFmtId="1" fontId="53" fillId="0" borderId="21" xfId="0" applyNumberFormat="1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1" fontId="55" fillId="0" borderId="21" xfId="0" applyNumberFormat="1" applyFont="1" applyBorder="1" applyAlignment="1">
      <alignment horizontal="center" vertical="center"/>
    </xf>
    <xf numFmtId="1" fontId="55" fillId="0" borderId="7" xfId="0" applyNumberFormat="1" applyFont="1" applyBorder="1" applyAlignment="1">
      <alignment horizontal="center" vertical="center"/>
    </xf>
    <xf numFmtId="0" fontId="51" fillId="0" borderId="36" xfId="0" applyFont="1" applyBorder="1" applyAlignment="1">
      <alignment vertical="center" wrapText="1"/>
    </xf>
    <xf numFmtId="0" fontId="40" fillId="0" borderId="44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165" fontId="56" fillId="0" borderId="7" xfId="0" applyNumberFormat="1" applyFont="1" applyBorder="1" applyAlignment="1">
      <alignment horizontal="center" vertical="center"/>
    </xf>
    <xf numFmtId="0" fontId="40" fillId="0" borderId="5" xfId="3" applyFont="1" applyBorder="1" applyAlignment="1">
      <alignment vertical="center"/>
    </xf>
    <xf numFmtId="0" fontId="51" fillId="0" borderId="45" xfId="0" applyFont="1" applyBorder="1" applyAlignment="1">
      <alignment vertical="center" wrapText="1"/>
    </xf>
    <xf numFmtId="0" fontId="40" fillId="0" borderId="51" xfId="0" applyFont="1" applyBorder="1" applyAlignment="1">
      <alignment horizontal="center" vertical="center"/>
    </xf>
    <xf numFmtId="0" fontId="40" fillId="0" borderId="65" xfId="0" applyFont="1" applyBorder="1" applyAlignment="1">
      <alignment vertical="center"/>
    </xf>
    <xf numFmtId="0" fontId="40" fillId="0" borderId="66" xfId="0" applyFont="1" applyBorder="1" applyAlignment="1">
      <alignment horizontal="center" vertical="center"/>
    </xf>
    <xf numFmtId="164" fontId="50" fillId="0" borderId="67" xfId="0" applyNumberFormat="1" applyFont="1" applyBorder="1" applyAlignment="1">
      <alignment horizontal="center" vertical="center"/>
    </xf>
    <xf numFmtId="164" fontId="50" fillId="0" borderId="65" xfId="0" applyNumberFormat="1" applyFont="1" applyBorder="1" applyAlignment="1">
      <alignment horizontal="center" vertical="center"/>
    </xf>
    <xf numFmtId="164" fontId="55" fillId="0" borderId="66" xfId="0" applyNumberFormat="1" applyFont="1" applyBorder="1" applyAlignment="1">
      <alignment horizontal="center" vertical="center"/>
    </xf>
    <xf numFmtId="0" fontId="50" fillId="0" borderId="67" xfId="0" applyFont="1" applyBorder="1" applyAlignment="1">
      <alignment horizontal="center" vertical="center"/>
    </xf>
    <xf numFmtId="0" fontId="50" fillId="0" borderId="65" xfId="0" applyFont="1" applyBorder="1" applyAlignment="1">
      <alignment horizontal="center" vertical="center"/>
    </xf>
    <xf numFmtId="165" fontId="55" fillId="0" borderId="66" xfId="0" applyNumberFormat="1" applyFont="1" applyBorder="1" applyAlignment="1">
      <alignment horizontal="center" vertical="center"/>
    </xf>
    <xf numFmtId="0" fontId="50" fillId="3" borderId="67" xfId="0" applyFont="1" applyFill="1" applyBorder="1" applyAlignment="1">
      <alignment horizontal="center" vertical="center"/>
    </xf>
    <xf numFmtId="1" fontId="53" fillId="0" borderId="66" xfId="0" applyNumberFormat="1" applyFont="1" applyBorder="1" applyAlignment="1">
      <alignment horizontal="center" vertical="center"/>
    </xf>
    <xf numFmtId="1" fontId="55" fillId="0" borderId="66" xfId="0" applyNumberFormat="1" applyFont="1" applyBorder="1" applyAlignment="1">
      <alignment horizontal="center" vertical="center"/>
    </xf>
    <xf numFmtId="165" fontId="55" fillId="0" borderId="7" xfId="0" applyNumberFormat="1" applyFont="1" applyBorder="1" applyAlignment="1">
      <alignment horizontal="center" vertical="center"/>
    </xf>
    <xf numFmtId="0" fontId="40" fillId="0" borderId="33" xfId="0" applyFont="1" applyBorder="1" applyAlignment="1">
      <alignment vertical="center" wrapText="1"/>
    </xf>
    <xf numFmtId="165" fontId="55" fillId="0" borderId="34" xfId="0" applyNumberFormat="1" applyFont="1" applyBorder="1" applyAlignment="1">
      <alignment horizontal="center" vertical="center"/>
    </xf>
    <xf numFmtId="0" fontId="40" fillId="0" borderId="27" xfId="0" applyFont="1" applyBorder="1" applyAlignment="1">
      <alignment vertical="center"/>
    </xf>
    <xf numFmtId="0" fontId="40" fillId="0" borderId="27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164" fontId="55" fillId="0" borderId="9" xfId="0" applyNumberFormat="1" applyFont="1" applyBorder="1" applyAlignment="1">
      <alignment horizontal="center" vertical="center"/>
    </xf>
    <xf numFmtId="165" fontId="56" fillId="0" borderId="9" xfId="0" applyNumberFormat="1" applyFont="1" applyBorder="1" applyAlignment="1">
      <alignment horizontal="center" vertical="center"/>
    </xf>
    <xf numFmtId="0" fontId="40" fillId="0" borderId="27" xfId="3" applyFont="1" applyBorder="1" applyAlignment="1">
      <alignment vertical="center"/>
    </xf>
    <xf numFmtId="165" fontId="53" fillId="0" borderId="9" xfId="0" applyNumberFormat="1" applyFont="1" applyBorder="1" applyAlignment="1">
      <alignment horizontal="center" vertical="center"/>
    </xf>
    <xf numFmtId="0" fontId="40" fillId="0" borderId="30" xfId="0" applyFont="1" applyBorder="1" applyAlignment="1">
      <alignment vertical="center"/>
    </xf>
    <xf numFmtId="0" fontId="40" fillId="0" borderId="28" xfId="0" applyFont="1" applyBorder="1" applyAlignment="1">
      <alignment vertical="center"/>
    </xf>
    <xf numFmtId="0" fontId="40" fillId="0" borderId="36" xfId="0" applyFont="1" applyBorder="1" applyAlignment="1">
      <alignment horizontal="center" vertical="center"/>
    </xf>
    <xf numFmtId="0" fontId="40" fillId="0" borderId="15" xfId="0" applyFont="1" applyBorder="1" applyAlignment="1">
      <alignment vertical="center"/>
    </xf>
    <xf numFmtId="0" fontId="40" fillId="0" borderId="15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164" fontId="50" fillId="0" borderId="14" xfId="0" applyNumberFormat="1" applyFont="1" applyBorder="1" applyAlignment="1">
      <alignment horizontal="center" vertical="center"/>
    </xf>
    <xf numFmtId="164" fontId="50" fillId="0" borderId="15" xfId="0" applyNumberFormat="1" applyFont="1" applyBorder="1" applyAlignment="1">
      <alignment horizontal="center" vertical="center"/>
    </xf>
    <xf numFmtId="164" fontId="55" fillId="0" borderId="40" xfId="0" applyNumberFormat="1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165" fontId="56" fillId="0" borderId="40" xfId="0" applyNumberFormat="1" applyFont="1" applyBorder="1" applyAlignment="1">
      <alignment horizontal="center" vertical="center"/>
    </xf>
    <xf numFmtId="1" fontId="55" fillId="0" borderId="40" xfId="0" applyNumberFormat="1" applyFont="1" applyBorder="1" applyAlignment="1">
      <alignment horizontal="center" vertical="center"/>
    </xf>
    <xf numFmtId="1" fontId="57" fillId="0" borderId="40" xfId="0" applyNumberFormat="1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41" fillId="0" borderId="5" xfId="0" applyFont="1" applyBorder="1" applyAlignment="1">
      <alignment horizontal="left" vertical="center"/>
    </xf>
    <xf numFmtId="164" fontId="37" fillId="3" borderId="32" xfId="0" applyNumberFormat="1" applyFont="1" applyFill="1" applyBorder="1" applyAlignment="1">
      <alignment horizontal="center"/>
    </xf>
    <xf numFmtId="0" fontId="37" fillId="3" borderId="25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/>
    </xf>
    <xf numFmtId="0" fontId="37" fillId="3" borderId="52" xfId="0" applyFont="1" applyFill="1" applyBorder="1" applyAlignment="1">
      <alignment horizontal="center"/>
    </xf>
    <xf numFmtId="0" fontId="37" fillId="0" borderId="57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1" fontId="38" fillId="0" borderId="58" xfId="0" applyNumberFormat="1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1" fontId="38" fillId="0" borderId="49" xfId="0" applyNumberFormat="1" applyFont="1" applyBorder="1" applyAlignment="1">
      <alignment horizontal="center" vertical="center"/>
    </xf>
    <xf numFmtId="0" fontId="37" fillId="0" borderId="25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1" fontId="38" fillId="0" borderId="7" xfId="0" applyNumberFormat="1" applyFont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0" fontId="50" fillId="6" borderId="25" xfId="0" applyFont="1" applyFill="1" applyBorder="1" applyAlignment="1">
      <alignment horizontal="center" vertical="center"/>
    </xf>
    <xf numFmtId="0" fontId="37" fillId="6" borderId="32" xfId="0" applyFont="1" applyFill="1" applyBorder="1" applyAlignment="1">
      <alignment horizontal="center" vertical="center"/>
    </xf>
    <xf numFmtId="0" fontId="4" fillId="0" borderId="81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85" xfId="0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0" fontId="0" fillId="0" borderId="87" xfId="0" applyBorder="1"/>
    <xf numFmtId="0" fontId="4" fillId="0" borderId="8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164" fontId="26" fillId="0" borderId="27" xfId="0" applyNumberFormat="1" applyFont="1" applyBorder="1" applyAlignment="1">
      <alignment horizontal="center" vertical="center" textRotation="90"/>
    </xf>
    <xf numFmtId="164" fontId="26" fillId="0" borderId="93" xfId="0" applyNumberFormat="1" applyFont="1" applyBorder="1" applyAlignment="1">
      <alignment horizontal="center" vertical="center" textRotation="90"/>
    </xf>
    <xf numFmtId="0" fontId="19" fillId="0" borderId="27" xfId="0" applyFont="1" applyBorder="1" applyAlignment="1">
      <alignment horizontal="center"/>
    </xf>
    <xf numFmtId="164" fontId="19" fillId="0" borderId="5" xfId="0" applyNumberFormat="1" applyFont="1" applyBorder="1" applyAlignment="1">
      <alignment horizontal="center"/>
    </xf>
    <xf numFmtId="0" fontId="17" fillId="0" borderId="98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100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0" borderId="94" xfId="0" applyFont="1" applyBorder="1" applyAlignment="1">
      <alignment horizontal="center" vertical="center" textRotation="90"/>
    </xf>
    <xf numFmtId="0" fontId="18" fillId="0" borderId="40" xfId="0" applyFont="1" applyBorder="1" applyAlignment="1">
      <alignment horizontal="center" vertical="center" textRotation="90"/>
    </xf>
    <xf numFmtId="0" fontId="15" fillId="0" borderId="101" xfId="0" applyFont="1" applyBorder="1" applyAlignment="1">
      <alignment horizontal="center" vertical="center"/>
    </xf>
    <xf numFmtId="0" fontId="13" fillId="0" borderId="102" xfId="0" applyFont="1" applyBorder="1" applyAlignment="1">
      <alignment horizontal="center" textRotation="90" wrapText="1"/>
    </xf>
    <xf numFmtId="0" fontId="13" fillId="0" borderId="103" xfId="0" applyFont="1" applyBorder="1" applyAlignment="1">
      <alignment horizontal="center" textRotation="90" wrapText="1"/>
    </xf>
    <xf numFmtId="0" fontId="13" fillId="0" borderId="104" xfId="0" applyFont="1" applyBorder="1" applyAlignment="1">
      <alignment horizontal="center" textRotation="90" wrapText="1"/>
    </xf>
    <xf numFmtId="0" fontId="13" fillId="0" borderId="3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0" fillId="0" borderId="73" xfId="0" applyFont="1" applyBorder="1" applyAlignment="1">
      <alignment horizontal="left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6" fillId="0" borderId="102" xfId="0" applyFont="1" applyBorder="1" applyAlignment="1">
      <alignment horizontal="center" textRotation="90" wrapText="1"/>
    </xf>
    <xf numFmtId="0" fontId="16" fillId="0" borderId="103" xfId="0" applyFont="1" applyBorder="1" applyAlignment="1">
      <alignment horizontal="center" textRotation="90" wrapText="1"/>
    </xf>
    <xf numFmtId="0" fontId="16" fillId="0" borderId="104" xfId="0" applyFont="1" applyBorder="1" applyAlignment="1">
      <alignment horizontal="center" textRotation="90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/>
    </xf>
    <xf numFmtId="49" fontId="53" fillId="0" borderId="29" xfId="3" applyNumberFormat="1" applyFont="1" applyBorder="1" applyAlignment="1">
      <alignment horizontal="left" vertical="center"/>
    </xf>
    <xf numFmtId="49" fontId="53" fillId="0" borderId="68" xfId="3" applyNumberFormat="1" applyFont="1" applyBorder="1" applyAlignment="1">
      <alignment horizontal="left" vertical="center"/>
    </xf>
    <xf numFmtId="49" fontId="53" fillId="0" borderId="69" xfId="3" applyNumberFormat="1" applyFont="1" applyBorder="1" applyAlignment="1">
      <alignment horizontal="left" vertical="center"/>
    </xf>
    <xf numFmtId="0" fontId="14" fillId="0" borderId="95" xfId="0" applyFont="1" applyBorder="1" applyAlignment="1">
      <alignment horizontal="center"/>
    </xf>
    <xf numFmtId="0" fontId="14" fillId="0" borderId="96" xfId="0" applyFont="1" applyBorder="1" applyAlignment="1">
      <alignment horizontal="center"/>
    </xf>
    <xf numFmtId="0" fontId="14" fillId="0" borderId="97" xfId="0" applyFont="1" applyBorder="1" applyAlignment="1">
      <alignment horizontal="center"/>
    </xf>
    <xf numFmtId="0" fontId="18" fillId="0" borderId="55" xfId="0" applyFont="1" applyBorder="1" applyAlignment="1">
      <alignment horizontal="center" vertical="center" textRotation="90"/>
    </xf>
    <xf numFmtId="0" fontId="18" fillId="0" borderId="39" xfId="0" applyFont="1" applyBorder="1" applyAlignment="1">
      <alignment horizontal="center" vertical="center" textRotation="90"/>
    </xf>
    <xf numFmtId="0" fontId="17" fillId="0" borderId="85" xfId="0" applyFont="1" applyBorder="1" applyAlignment="1">
      <alignment horizontal="center"/>
    </xf>
    <xf numFmtId="0" fontId="17" fillId="0" borderId="86" xfId="0" applyFont="1" applyBorder="1" applyAlignment="1">
      <alignment horizontal="center"/>
    </xf>
    <xf numFmtId="0" fontId="17" fillId="0" borderId="105" xfId="0" applyFont="1" applyBorder="1" applyAlignment="1">
      <alignment horizontal="center"/>
    </xf>
    <xf numFmtId="0" fontId="31" fillId="0" borderId="0" xfId="0" applyFont="1" applyAlignment="1">
      <alignment horizontal="left"/>
    </xf>
    <xf numFmtId="49" fontId="21" fillId="0" borderId="29" xfId="3" applyNumberFormat="1" applyFont="1" applyBorder="1" applyAlignment="1">
      <alignment horizontal="left" vertical="center"/>
    </xf>
    <xf numFmtId="49" fontId="21" fillId="0" borderId="68" xfId="3" applyNumberFormat="1" applyFont="1" applyBorder="1" applyAlignment="1">
      <alignment horizontal="left" vertical="center"/>
    </xf>
    <xf numFmtId="49" fontId="21" fillId="0" borderId="69" xfId="3" applyNumberFormat="1" applyFont="1" applyBorder="1" applyAlignment="1">
      <alignment horizontal="left" vertical="center"/>
    </xf>
    <xf numFmtId="164" fontId="13" fillId="0" borderId="0" xfId="0" applyNumberFormat="1" applyFont="1"/>
  </cellXfs>
  <cellStyles count="5">
    <cellStyle name="Normalny" xfId="0" builtinId="0"/>
    <cellStyle name="Normalny_IDI" xfId="1" xr:uid="{00000000-0005-0000-0000-000001000000}"/>
    <cellStyle name="Normalny_IDI_1" xfId="2" xr:uid="{00000000-0005-0000-0000-000002000000}"/>
    <cellStyle name="Normalny_ZiIP_Dzienne i Zaoczne_Inż_16_05_2008" xfId="3" xr:uid="{00000000-0005-0000-0000-000003000000}"/>
    <cellStyle name="Procentowy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2"/>
  <sheetViews>
    <sheetView view="pageBreakPreview" zoomScaleSheetLayoutView="100" workbookViewId="0">
      <selection activeCell="C16" sqref="C16"/>
    </sheetView>
  </sheetViews>
  <sheetFormatPr defaultRowHeight="13.2" x14ac:dyDescent="0.25"/>
  <cols>
    <col min="1" max="1" width="7.33203125" customWidth="1"/>
    <col min="2" max="2" width="5.6640625" customWidth="1"/>
    <col min="5" max="5" width="11" customWidth="1"/>
    <col min="8" max="8" width="17.6640625" customWidth="1"/>
    <col min="9" max="9" width="11.5546875" customWidth="1"/>
  </cols>
  <sheetData>
    <row r="2" spans="1:9" ht="22.8" x14ac:dyDescent="0.25">
      <c r="A2" s="780" t="s">
        <v>0</v>
      </c>
      <c r="B2" s="780"/>
      <c r="C2" s="780"/>
      <c r="D2" s="780"/>
      <c r="E2" s="780"/>
      <c r="F2" s="780"/>
      <c r="G2" s="780"/>
      <c r="H2" s="780"/>
    </row>
    <row r="4" spans="1:9" ht="22.8" x14ac:dyDescent="0.25">
      <c r="A4" s="780" t="s">
        <v>1</v>
      </c>
      <c r="B4" s="780"/>
      <c r="C4" s="780"/>
      <c r="D4" s="780"/>
      <c r="E4" s="780"/>
      <c r="F4" s="780"/>
      <c r="G4" s="780"/>
      <c r="H4" s="780"/>
    </row>
    <row r="5" spans="1:9" ht="21" x14ac:dyDescent="0.25">
      <c r="A5" s="781" t="s">
        <v>2</v>
      </c>
      <c r="B5" s="781"/>
      <c r="C5" s="781"/>
      <c r="D5" s="781"/>
      <c r="E5" s="781"/>
      <c r="F5" s="781"/>
      <c r="G5" s="781"/>
      <c r="H5" s="781"/>
      <c r="I5" s="14"/>
    </row>
    <row r="6" spans="1:9" ht="41.25" customHeight="1" x14ac:dyDescent="0.4">
      <c r="A6" s="14"/>
      <c r="B6" s="782" t="s">
        <v>3</v>
      </c>
      <c r="C6" s="782"/>
      <c r="D6" s="782"/>
      <c r="E6" s="782"/>
      <c r="F6" s="782"/>
      <c r="G6" s="782"/>
      <c r="H6" s="14"/>
      <c r="I6" s="14"/>
    </row>
    <row r="7" spans="1:9" ht="30.75" customHeight="1" x14ac:dyDescent="0.25">
      <c r="A7" s="14"/>
      <c r="B7" s="783" t="s">
        <v>4</v>
      </c>
      <c r="C7" s="783"/>
      <c r="D7" s="783"/>
      <c r="E7" s="783"/>
      <c r="F7" s="783"/>
      <c r="G7" s="783"/>
      <c r="H7" s="14"/>
      <c r="I7" s="14"/>
    </row>
    <row r="8" spans="1:9" ht="21" x14ac:dyDescent="0.4">
      <c r="A8" s="14"/>
      <c r="B8" s="14"/>
      <c r="C8" s="1"/>
      <c r="D8" s="14"/>
      <c r="E8" s="14"/>
      <c r="F8" s="14"/>
      <c r="G8" s="14"/>
      <c r="H8" s="14"/>
      <c r="I8" s="14"/>
    </row>
    <row r="9" spans="1:9" ht="21" x14ac:dyDescent="0.4">
      <c r="A9" s="779" t="s">
        <v>5</v>
      </c>
      <c r="B9" s="779"/>
      <c r="C9" s="779"/>
      <c r="D9" s="779"/>
      <c r="E9" s="779"/>
      <c r="F9" s="779"/>
      <c r="G9" s="14"/>
      <c r="H9" s="14"/>
      <c r="I9" s="14"/>
    </row>
    <row r="10" spans="1:9" ht="21" x14ac:dyDescent="0.4">
      <c r="A10" s="14"/>
      <c r="B10" s="14"/>
      <c r="C10" s="1"/>
      <c r="D10" s="1"/>
      <c r="E10" s="14"/>
      <c r="F10" s="14"/>
      <c r="G10" s="14"/>
      <c r="H10" s="14"/>
      <c r="I10" s="14"/>
    </row>
    <row r="11" spans="1:9" ht="21" x14ac:dyDescent="0.4">
      <c r="A11" s="2" t="s">
        <v>6</v>
      </c>
      <c r="B11" s="2"/>
      <c r="C11" s="14"/>
      <c r="D11" s="1"/>
      <c r="E11" s="14"/>
      <c r="F11" s="14"/>
      <c r="G11" s="14"/>
      <c r="H11" s="14"/>
      <c r="I11" s="14"/>
    </row>
    <row r="12" spans="1:9" ht="10.5" customHeight="1" x14ac:dyDescent="0.4">
      <c r="A12" s="2"/>
      <c r="B12" s="2"/>
      <c r="C12" s="14"/>
      <c r="D12" s="1"/>
      <c r="E12" s="14"/>
      <c r="F12" s="14"/>
      <c r="G12" s="14"/>
      <c r="H12" s="14"/>
      <c r="I12" s="14"/>
    </row>
    <row r="13" spans="1:9" ht="21" x14ac:dyDescent="0.4">
      <c r="A13" s="3" t="s">
        <v>7</v>
      </c>
      <c r="B13" s="785" t="s">
        <v>8</v>
      </c>
      <c r="C13" s="785"/>
      <c r="D13" s="785"/>
      <c r="E13" s="785"/>
      <c r="F13" s="785"/>
      <c r="G13" s="785"/>
      <c r="H13" s="785"/>
      <c r="I13" s="785"/>
    </row>
    <row r="14" spans="1:9" ht="21" x14ac:dyDescent="0.4">
      <c r="A14" s="3" t="s">
        <v>9</v>
      </c>
      <c r="B14" s="786" t="s">
        <v>10</v>
      </c>
      <c r="C14" s="786"/>
      <c r="D14" s="786"/>
      <c r="E14" s="786"/>
      <c r="F14" s="786"/>
      <c r="G14" s="786"/>
      <c r="H14" s="786"/>
      <c r="I14" s="786"/>
    </row>
    <row r="15" spans="1:9" ht="21" x14ac:dyDescent="0.4">
      <c r="A15" s="3" t="s">
        <v>11</v>
      </c>
      <c r="B15" s="786" t="s">
        <v>12</v>
      </c>
      <c r="C15" s="786"/>
      <c r="D15" s="786"/>
      <c r="E15" s="786"/>
      <c r="F15" s="786"/>
      <c r="G15" s="786"/>
      <c r="H15" s="786"/>
      <c r="I15" s="786"/>
    </row>
    <row r="16" spans="1:9" ht="21" x14ac:dyDescent="0.4">
      <c r="A16" s="757" t="s">
        <v>13</v>
      </c>
      <c r="B16" s="577" t="s">
        <v>14</v>
      </c>
      <c r="C16" s="577"/>
      <c r="D16" s="577"/>
      <c r="E16" s="577"/>
      <c r="F16" s="577"/>
      <c r="G16" s="577"/>
      <c r="H16" s="577"/>
      <c r="I16" s="577"/>
    </row>
    <row r="17" spans="1:9" ht="21" x14ac:dyDescent="0.4">
      <c r="A17" s="757" t="s">
        <v>15</v>
      </c>
      <c r="B17" s="577" t="s">
        <v>16</v>
      </c>
      <c r="C17" s="577"/>
      <c r="D17" s="577"/>
      <c r="E17" s="577"/>
      <c r="F17" s="577"/>
      <c r="G17" s="577"/>
      <c r="H17" s="577"/>
      <c r="I17" s="577"/>
    </row>
    <row r="18" spans="1:9" ht="21" x14ac:dyDescent="0.4">
      <c r="A18" s="3"/>
      <c r="B18" s="577"/>
      <c r="C18" s="577"/>
      <c r="D18" s="577"/>
      <c r="E18" s="577"/>
      <c r="F18" s="577"/>
      <c r="G18" s="577"/>
      <c r="H18" s="577"/>
      <c r="I18" s="577"/>
    </row>
    <row r="19" spans="1:9" x14ac:dyDescent="0.25">
      <c r="A19" s="14"/>
      <c r="B19" s="14"/>
      <c r="C19" s="14"/>
      <c r="D19" s="14"/>
      <c r="E19" s="14"/>
      <c r="F19" s="14"/>
      <c r="G19" s="14"/>
      <c r="H19" s="14"/>
      <c r="I19" s="14"/>
    </row>
    <row r="20" spans="1:9" ht="13.8" thickBot="1" x14ac:dyDescent="0.3">
      <c r="A20" s="14"/>
      <c r="B20" s="14"/>
      <c r="C20" s="14"/>
      <c r="D20" s="14"/>
      <c r="E20" s="14"/>
      <c r="F20" s="14"/>
      <c r="G20" s="13"/>
      <c r="H20" s="14"/>
      <c r="I20" s="14"/>
    </row>
    <row r="21" spans="1:9" ht="15" x14ac:dyDescent="0.25">
      <c r="A21" s="14"/>
      <c r="B21" s="14"/>
      <c r="C21" s="14"/>
      <c r="D21" s="14"/>
      <c r="E21" s="14"/>
      <c r="F21" s="787" t="s">
        <v>17</v>
      </c>
      <c r="G21" s="788"/>
      <c r="H21" s="789"/>
      <c r="I21" s="14"/>
    </row>
    <row r="22" spans="1:9" ht="28.35" customHeight="1" thickBot="1" x14ac:dyDescent="0.3">
      <c r="A22" s="14"/>
      <c r="B22" s="14"/>
      <c r="C22" s="14"/>
      <c r="D22" s="14"/>
      <c r="E22" s="14"/>
      <c r="F22" s="790" t="s">
        <v>18</v>
      </c>
      <c r="G22" s="791"/>
      <c r="H22" s="20" t="s">
        <v>19</v>
      </c>
      <c r="I22" s="14"/>
    </row>
    <row r="23" spans="1:9" ht="15" x14ac:dyDescent="0.25">
      <c r="B23" s="4" t="s">
        <v>20</v>
      </c>
      <c r="C23" s="792" t="s">
        <v>21</v>
      </c>
      <c r="D23" s="792"/>
      <c r="E23" s="793"/>
      <c r="F23" s="794">
        <f>IDI_2023!F19</f>
        <v>255</v>
      </c>
      <c r="G23" s="795"/>
      <c r="H23" s="19">
        <f>IDI_2023!E19</f>
        <v>11</v>
      </c>
    </row>
    <row r="24" spans="1:9" ht="15" x14ac:dyDescent="0.25">
      <c r="B24" s="5" t="s">
        <v>22</v>
      </c>
      <c r="C24" s="775" t="s">
        <v>23</v>
      </c>
      <c r="D24" s="775"/>
      <c r="E24" s="776"/>
      <c r="F24" s="777">
        <f>IDI_2023!F34</f>
        <v>510</v>
      </c>
      <c r="G24" s="778"/>
      <c r="H24" s="17">
        <f>IDI_2023!E34</f>
        <v>47</v>
      </c>
    </row>
    <row r="25" spans="1:9" ht="15" x14ac:dyDescent="0.25">
      <c r="B25" s="5" t="s">
        <v>24</v>
      </c>
      <c r="C25" s="775" t="s">
        <v>25</v>
      </c>
      <c r="D25" s="775"/>
      <c r="E25" s="776"/>
      <c r="F25" s="777">
        <f>IDI_2023!F73</f>
        <v>1110</v>
      </c>
      <c r="G25" s="778"/>
      <c r="H25" s="17">
        <f>IDI_2023!E73</f>
        <v>88</v>
      </c>
    </row>
    <row r="26" spans="1:9" ht="15" x14ac:dyDescent="0.25">
      <c r="B26" s="5" t="s">
        <v>26</v>
      </c>
      <c r="C26" s="775" t="s">
        <v>27</v>
      </c>
      <c r="D26" s="775"/>
      <c r="E26" s="776"/>
      <c r="F26" s="777">
        <f>IDI_2023!F91+IDI_2023!F188</f>
        <v>540</v>
      </c>
      <c r="G26" s="778"/>
      <c r="H26" s="17">
        <f>IDI_2023!E91+IDI_2023!E188-IDI_2023!AO90</f>
        <v>49</v>
      </c>
    </row>
    <row r="27" spans="1:9" ht="15.6" thickBot="1" x14ac:dyDescent="0.3">
      <c r="B27" s="15"/>
      <c r="C27" s="6" t="s">
        <v>28</v>
      </c>
      <c r="D27" s="6"/>
      <c r="F27" s="777">
        <v>0</v>
      </c>
      <c r="G27" s="778"/>
      <c r="H27" s="17">
        <v>15</v>
      </c>
    </row>
    <row r="28" spans="1:9" ht="15.6" thickBot="1" x14ac:dyDescent="0.3">
      <c r="B28" s="7"/>
      <c r="C28" s="8"/>
      <c r="D28" s="9"/>
      <c r="E28" s="16" t="s">
        <v>29</v>
      </c>
      <c r="F28" s="798">
        <f>SUM(F23:G27)</f>
        <v>2415</v>
      </c>
      <c r="G28" s="799"/>
      <c r="H28" s="18">
        <f>SUM(H23:H27)</f>
        <v>210</v>
      </c>
    </row>
    <row r="29" spans="1:9" ht="15" x14ac:dyDescent="0.25">
      <c r="B29" s="6"/>
      <c r="C29" s="6"/>
      <c r="D29" s="6"/>
      <c r="E29" s="6"/>
      <c r="F29" s="6"/>
      <c r="G29" s="6"/>
    </row>
    <row r="30" spans="1:9" x14ac:dyDescent="0.25">
      <c r="C30" s="14"/>
      <c r="H30" s="320"/>
      <c r="I30">
        <f>SUM(H27,H26)/H28</f>
        <v>0.30476190476190479</v>
      </c>
    </row>
    <row r="31" spans="1:9" ht="15.6" x14ac:dyDescent="0.3">
      <c r="B31" s="10" t="s">
        <v>30</v>
      </c>
      <c r="C31" s="11"/>
    </row>
    <row r="32" spans="1:9" ht="15.6" x14ac:dyDescent="0.3">
      <c r="B32" s="11"/>
      <c r="C32" s="11"/>
    </row>
    <row r="33" spans="2:9" ht="15.6" x14ac:dyDescent="0.3">
      <c r="B33" s="11" t="s">
        <v>31</v>
      </c>
      <c r="C33" s="11" t="s">
        <v>32</v>
      </c>
    </row>
    <row r="34" spans="2:9" ht="15.6" x14ac:dyDescent="0.3">
      <c r="B34" s="11" t="s">
        <v>24</v>
      </c>
      <c r="C34" s="11" t="s">
        <v>33</v>
      </c>
    </row>
    <row r="35" spans="2:9" ht="15.6" x14ac:dyDescent="0.3">
      <c r="B35" s="11" t="s">
        <v>34</v>
      </c>
      <c r="C35" s="11" t="s">
        <v>35</v>
      </c>
    </row>
    <row r="36" spans="2:9" ht="15.6" x14ac:dyDescent="0.3">
      <c r="B36" s="11" t="s">
        <v>36</v>
      </c>
      <c r="C36" s="11" t="s">
        <v>37</v>
      </c>
    </row>
    <row r="37" spans="2:9" ht="15.6" x14ac:dyDescent="0.3">
      <c r="B37" s="11"/>
      <c r="C37" s="11"/>
    </row>
    <row r="38" spans="2:9" ht="15.6" x14ac:dyDescent="0.3">
      <c r="B38" s="12"/>
      <c r="C38" s="11" t="s">
        <v>38</v>
      </c>
    </row>
    <row r="40" spans="2:9" x14ac:dyDescent="0.25">
      <c r="B40" s="796" t="s">
        <v>39</v>
      </c>
      <c r="C40" s="796"/>
      <c r="D40" s="796"/>
      <c r="E40" s="796"/>
      <c r="F40" s="796"/>
      <c r="G40" s="796"/>
      <c r="H40" s="796"/>
    </row>
    <row r="41" spans="2:9" x14ac:dyDescent="0.25">
      <c r="B41" s="797"/>
      <c r="C41" s="797"/>
      <c r="D41" s="797"/>
      <c r="E41" s="797"/>
      <c r="F41" s="797"/>
      <c r="G41" s="797"/>
      <c r="H41" s="797"/>
      <c r="I41" s="285"/>
    </row>
    <row r="42" spans="2:9" x14ac:dyDescent="0.25">
      <c r="B42" s="784"/>
      <c r="C42" s="784"/>
      <c r="D42" s="784"/>
      <c r="E42" s="784"/>
      <c r="F42" s="784"/>
      <c r="G42" s="784"/>
      <c r="H42" s="784"/>
    </row>
  </sheetData>
  <mergeCells count="24">
    <mergeCell ref="B42:H42"/>
    <mergeCell ref="B13:I13"/>
    <mergeCell ref="B14:I14"/>
    <mergeCell ref="B15:I15"/>
    <mergeCell ref="F21:H21"/>
    <mergeCell ref="F22:G22"/>
    <mergeCell ref="C23:E23"/>
    <mergeCell ref="F23:G23"/>
    <mergeCell ref="C24:E24"/>
    <mergeCell ref="F24:G24"/>
    <mergeCell ref="B40:H40"/>
    <mergeCell ref="B41:H41"/>
    <mergeCell ref="F27:G27"/>
    <mergeCell ref="F28:G28"/>
    <mergeCell ref="C25:E25"/>
    <mergeCell ref="F25:G25"/>
    <mergeCell ref="C26:E26"/>
    <mergeCell ref="F26:G26"/>
    <mergeCell ref="A9:F9"/>
    <mergeCell ref="A2:H2"/>
    <mergeCell ref="A4:H4"/>
    <mergeCell ref="A5:H5"/>
    <mergeCell ref="B6:G6"/>
    <mergeCell ref="B7:G7"/>
  </mergeCells>
  <phoneticPr fontId="0" type="noConversion"/>
  <pageMargins left="0.51" right="0.54" top="1" bottom="1" header="0.5" footer="0.5"/>
  <pageSetup paperSize="9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224"/>
  <sheetViews>
    <sheetView tabSelected="1" topLeftCell="E172" zoomScale="110" zoomScaleNormal="110" zoomScaleSheetLayoutView="85" workbookViewId="0">
      <selection activeCell="AS187" sqref="AS187"/>
    </sheetView>
  </sheetViews>
  <sheetFormatPr defaultColWidth="9.33203125" defaultRowHeight="13.8" x14ac:dyDescent="0.3"/>
  <cols>
    <col min="1" max="1" width="8" style="21" customWidth="1"/>
    <col min="2" max="2" width="11.109375" style="21" customWidth="1"/>
    <col min="3" max="3" width="8" style="22" customWidth="1"/>
    <col min="4" max="4" width="36" style="22" customWidth="1"/>
    <col min="5" max="5" width="5.6640625" style="22" customWidth="1"/>
    <col min="6" max="6" width="6.6640625" style="22" customWidth="1"/>
    <col min="7" max="10" width="2.5546875" style="24" customWidth="1"/>
    <col min="11" max="11" width="3.5546875" style="24" customWidth="1"/>
    <col min="12" max="15" width="2.5546875" style="24" customWidth="1"/>
    <col min="16" max="16" width="3.6640625" style="24" customWidth="1"/>
    <col min="17" max="20" width="2.5546875" style="24" customWidth="1"/>
    <col min="21" max="21" width="3.6640625" style="24" customWidth="1"/>
    <col min="22" max="25" width="2.5546875" style="24" customWidth="1"/>
    <col min="26" max="26" width="3.5546875" style="24" customWidth="1"/>
    <col min="27" max="30" width="2.5546875" style="24" customWidth="1"/>
    <col min="31" max="31" width="3.6640625" style="24" customWidth="1"/>
    <col min="32" max="32" width="4.33203125" style="24" customWidth="1"/>
    <col min="33" max="35" width="2.5546875" style="24" customWidth="1"/>
    <col min="36" max="36" width="3.44140625" style="24" customWidth="1"/>
    <col min="37" max="40" width="2.5546875" style="24" customWidth="1"/>
    <col min="41" max="41" width="3.5546875" style="24" customWidth="1"/>
    <col min="42" max="16384" width="9.33203125" style="22"/>
  </cols>
  <sheetData>
    <row r="1" spans="1:43" ht="18.600000000000001" thickBot="1" x14ac:dyDescent="0.4">
      <c r="C1" s="836" t="s">
        <v>40</v>
      </c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  <c r="U1" s="837"/>
      <c r="V1" s="837"/>
      <c r="W1" s="837"/>
      <c r="X1" s="837"/>
      <c r="Y1" s="837"/>
      <c r="Z1" s="837"/>
      <c r="AA1" s="837"/>
      <c r="AB1" s="837"/>
      <c r="AC1" s="837"/>
      <c r="AD1" s="837"/>
      <c r="AE1" s="837"/>
      <c r="AF1" s="837"/>
      <c r="AG1" s="837"/>
      <c r="AH1" s="837"/>
      <c r="AI1" s="837"/>
      <c r="AJ1" s="837"/>
      <c r="AK1" s="837"/>
      <c r="AL1" s="837"/>
      <c r="AM1" s="837"/>
      <c r="AN1" s="837"/>
      <c r="AO1" s="838"/>
      <c r="AQ1" s="22" t="s">
        <v>343</v>
      </c>
    </row>
    <row r="2" spans="1:43" ht="5.25" customHeight="1" x14ac:dyDescent="0.3"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43" ht="6" customHeight="1" thickBot="1" x14ac:dyDescent="0.35">
      <c r="E3" s="25"/>
    </row>
    <row r="4" spans="1:43" ht="16.5" customHeight="1" thickBot="1" x14ac:dyDescent="0.35">
      <c r="A4" s="814" t="s">
        <v>41</v>
      </c>
      <c r="B4" s="828" t="s">
        <v>42</v>
      </c>
      <c r="C4" s="821" t="s">
        <v>43</v>
      </c>
      <c r="D4" s="26"/>
      <c r="E4" s="825"/>
      <c r="F4" s="815" t="s">
        <v>44</v>
      </c>
      <c r="G4" s="807" t="s">
        <v>45</v>
      </c>
      <c r="H4" s="808"/>
      <c r="I4" s="808"/>
      <c r="J4" s="808"/>
      <c r="K4" s="808"/>
      <c r="L4" s="808"/>
      <c r="M4" s="808"/>
      <c r="N4" s="808"/>
      <c r="O4" s="808"/>
      <c r="P4" s="809"/>
      <c r="Q4" s="807" t="s">
        <v>46</v>
      </c>
      <c r="R4" s="808"/>
      <c r="S4" s="808"/>
      <c r="T4" s="808"/>
      <c r="U4" s="808"/>
      <c r="V4" s="808"/>
      <c r="W4" s="808"/>
      <c r="X4" s="808"/>
      <c r="Y4" s="808"/>
      <c r="Z4" s="809"/>
      <c r="AA4" s="807" t="s">
        <v>47</v>
      </c>
      <c r="AB4" s="808"/>
      <c r="AC4" s="808"/>
      <c r="AD4" s="808"/>
      <c r="AE4" s="808"/>
      <c r="AF4" s="808"/>
      <c r="AG4" s="808"/>
      <c r="AH4" s="808"/>
      <c r="AI4" s="808"/>
      <c r="AJ4" s="809"/>
      <c r="AK4" s="807" t="s">
        <v>48</v>
      </c>
      <c r="AL4" s="808"/>
      <c r="AM4" s="808"/>
      <c r="AN4" s="808"/>
      <c r="AO4" s="809"/>
    </row>
    <row r="5" spans="1:43" ht="15" customHeight="1" thickTop="1" thickBot="1" x14ac:dyDescent="0.35">
      <c r="A5" s="814"/>
      <c r="B5" s="829"/>
      <c r="C5" s="822"/>
      <c r="D5" s="27" t="s">
        <v>49</v>
      </c>
      <c r="E5" s="826"/>
      <c r="F5" s="816"/>
      <c r="G5" s="810" t="s">
        <v>50</v>
      </c>
      <c r="H5" s="811"/>
      <c r="I5" s="811"/>
      <c r="J5" s="811"/>
      <c r="K5" s="812" t="s">
        <v>51</v>
      </c>
      <c r="L5" s="810" t="s">
        <v>52</v>
      </c>
      <c r="M5" s="811"/>
      <c r="N5" s="811"/>
      <c r="O5" s="811"/>
      <c r="P5" s="812" t="s">
        <v>51</v>
      </c>
      <c r="Q5" s="810" t="s">
        <v>53</v>
      </c>
      <c r="R5" s="811"/>
      <c r="S5" s="811"/>
      <c r="T5" s="811"/>
      <c r="U5" s="839" t="s">
        <v>51</v>
      </c>
      <c r="V5" s="841" t="s">
        <v>54</v>
      </c>
      <c r="W5" s="842"/>
      <c r="X5" s="842"/>
      <c r="Y5" s="843"/>
      <c r="Z5" s="812" t="s">
        <v>51</v>
      </c>
      <c r="AA5" s="810" t="s">
        <v>55</v>
      </c>
      <c r="AB5" s="811"/>
      <c r="AC5" s="811"/>
      <c r="AD5" s="811"/>
      <c r="AE5" s="812" t="s">
        <v>51</v>
      </c>
      <c r="AF5" s="810" t="s">
        <v>56</v>
      </c>
      <c r="AG5" s="811"/>
      <c r="AH5" s="811"/>
      <c r="AI5" s="811"/>
      <c r="AJ5" s="812" t="s">
        <v>51</v>
      </c>
      <c r="AK5" s="810" t="s">
        <v>57</v>
      </c>
      <c r="AL5" s="811"/>
      <c r="AM5" s="811"/>
      <c r="AN5" s="811"/>
      <c r="AO5" s="812" t="s">
        <v>51</v>
      </c>
    </row>
    <row r="6" spans="1:43" ht="15" customHeight="1" thickTop="1" thickBot="1" x14ac:dyDescent="0.35">
      <c r="A6" s="814"/>
      <c r="B6" s="830"/>
      <c r="C6" s="823"/>
      <c r="D6" s="28"/>
      <c r="E6" s="827"/>
      <c r="F6" s="817"/>
      <c r="G6" s="29" t="s">
        <v>31</v>
      </c>
      <c r="H6" s="30" t="s">
        <v>58</v>
      </c>
      <c r="I6" s="30" t="s">
        <v>34</v>
      </c>
      <c r="J6" s="30" t="s">
        <v>36</v>
      </c>
      <c r="K6" s="813"/>
      <c r="L6" s="29" t="s">
        <v>31</v>
      </c>
      <c r="M6" s="30" t="s">
        <v>58</v>
      </c>
      <c r="N6" s="30" t="s">
        <v>34</v>
      </c>
      <c r="O6" s="30" t="s">
        <v>36</v>
      </c>
      <c r="P6" s="813"/>
      <c r="Q6" s="29" t="s">
        <v>31</v>
      </c>
      <c r="R6" s="30" t="s">
        <v>58</v>
      </c>
      <c r="S6" s="30" t="s">
        <v>34</v>
      </c>
      <c r="T6" s="30" t="s">
        <v>36</v>
      </c>
      <c r="U6" s="840"/>
      <c r="V6" s="29" t="s">
        <v>31</v>
      </c>
      <c r="W6" s="30" t="s">
        <v>58</v>
      </c>
      <c r="X6" s="30" t="s">
        <v>34</v>
      </c>
      <c r="Y6" s="30" t="s">
        <v>36</v>
      </c>
      <c r="Z6" s="813"/>
      <c r="AA6" s="31" t="s">
        <v>31</v>
      </c>
      <c r="AB6" s="32" t="s">
        <v>58</v>
      </c>
      <c r="AC6" s="32" t="s">
        <v>34</v>
      </c>
      <c r="AD6" s="32" t="s">
        <v>36</v>
      </c>
      <c r="AE6" s="813"/>
      <c r="AF6" s="31" t="s">
        <v>31</v>
      </c>
      <c r="AG6" s="32" t="s">
        <v>58</v>
      </c>
      <c r="AH6" s="32" t="s">
        <v>34</v>
      </c>
      <c r="AI6" s="32" t="s">
        <v>36</v>
      </c>
      <c r="AJ6" s="813"/>
      <c r="AK6" s="31" t="s">
        <v>31</v>
      </c>
      <c r="AL6" s="32" t="s">
        <v>58</v>
      </c>
      <c r="AM6" s="32" t="s">
        <v>34</v>
      </c>
      <c r="AN6" s="32" t="s">
        <v>36</v>
      </c>
      <c r="AO6" s="813"/>
    </row>
    <row r="7" spans="1:43" ht="6.75" customHeight="1" x14ac:dyDescent="0.3"/>
    <row r="8" spans="1:43" ht="16.2" thickBot="1" x14ac:dyDescent="0.35">
      <c r="C8" s="824" t="s">
        <v>59</v>
      </c>
      <c r="D8" s="824"/>
      <c r="E8" s="824"/>
      <c r="F8" s="824"/>
      <c r="G8" s="824"/>
      <c r="H8" s="824"/>
      <c r="I8" s="824"/>
      <c r="J8" s="824"/>
      <c r="K8" s="824"/>
    </row>
    <row r="9" spans="1:43" x14ac:dyDescent="0.3">
      <c r="A9" s="33" t="s">
        <v>60</v>
      </c>
      <c r="B9" s="33"/>
      <c r="C9" s="34" t="s">
        <v>61</v>
      </c>
      <c r="D9" s="35" t="s">
        <v>62</v>
      </c>
      <c r="E9" s="36"/>
      <c r="F9" s="627">
        <f>15*(SUM(G9:J9,L9:O9,Q9:T9,V9:Y9,AA9:AD9,AF9:AI9,AK9:AN9))</f>
        <v>30</v>
      </c>
      <c r="G9" s="628"/>
      <c r="H9" s="629"/>
      <c r="I9" s="629"/>
      <c r="J9" s="629"/>
      <c r="K9" s="630"/>
      <c r="L9" s="628"/>
      <c r="M9" s="629"/>
      <c r="N9" s="629"/>
      <c r="O9" s="629"/>
      <c r="P9" s="630"/>
      <c r="Q9" s="628"/>
      <c r="R9" s="629">
        <v>2</v>
      </c>
      <c r="S9" s="629"/>
      <c r="T9" s="629"/>
      <c r="U9" s="631">
        <f>2-1</f>
        <v>1</v>
      </c>
      <c r="V9" s="632"/>
      <c r="W9" s="633"/>
      <c r="X9" s="633"/>
      <c r="Y9" s="633"/>
      <c r="Z9" s="634"/>
      <c r="AA9" s="632"/>
      <c r="AB9" s="633"/>
      <c r="AC9" s="633"/>
      <c r="AD9" s="633"/>
      <c r="AE9" s="634"/>
      <c r="AF9" s="632"/>
      <c r="AG9" s="633"/>
      <c r="AH9" s="633"/>
      <c r="AI9" s="633"/>
      <c r="AJ9" s="634"/>
      <c r="AK9" s="628"/>
      <c r="AL9" s="629"/>
      <c r="AM9" s="629"/>
      <c r="AN9" s="629"/>
      <c r="AO9" s="635"/>
    </row>
    <row r="10" spans="1:43" x14ac:dyDescent="0.3">
      <c r="A10" s="33" t="s">
        <v>60</v>
      </c>
      <c r="B10" s="33"/>
      <c r="C10" s="43" t="s">
        <v>63</v>
      </c>
      <c r="D10" s="44" t="s">
        <v>64</v>
      </c>
      <c r="E10" s="45"/>
      <c r="F10" s="636">
        <f>15*(SUM(G10:J10,L10:O10,Q10:T10,V10:Y10,AA10:AD10,AF10:AI10,AK10:AN10))</f>
        <v>30</v>
      </c>
      <c r="G10" s="637"/>
      <c r="H10" s="638"/>
      <c r="I10" s="638"/>
      <c r="J10" s="638"/>
      <c r="K10" s="639"/>
      <c r="L10" s="637"/>
      <c r="M10" s="638"/>
      <c r="N10" s="638"/>
      <c r="O10" s="638"/>
      <c r="P10" s="639"/>
      <c r="Q10" s="637"/>
      <c r="R10" s="638"/>
      <c r="S10" s="638"/>
      <c r="T10" s="638"/>
      <c r="U10" s="640"/>
      <c r="V10" s="637"/>
      <c r="W10" s="638">
        <v>2</v>
      </c>
      <c r="X10" s="638"/>
      <c r="Y10" s="638"/>
      <c r="Z10" s="640">
        <f>2-1</f>
        <v>1</v>
      </c>
      <c r="AA10" s="637"/>
      <c r="AB10" s="638"/>
      <c r="AC10" s="638"/>
      <c r="AD10" s="638"/>
      <c r="AE10" s="640"/>
      <c r="AF10" s="637"/>
      <c r="AG10" s="638"/>
      <c r="AH10" s="638"/>
      <c r="AI10" s="638"/>
      <c r="AJ10" s="640"/>
      <c r="AK10" s="637"/>
      <c r="AL10" s="638"/>
      <c r="AM10" s="638"/>
      <c r="AN10" s="638"/>
      <c r="AO10" s="641"/>
    </row>
    <row r="11" spans="1:43" x14ac:dyDescent="0.3">
      <c r="A11" s="33" t="s">
        <v>60</v>
      </c>
      <c r="B11" s="33"/>
      <c r="C11" s="43" t="s">
        <v>65</v>
      </c>
      <c r="D11" s="44" t="s">
        <v>66</v>
      </c>
      <c r="E11" s="45"/>
      <c r="F11" s="636">
        <f>15*(SUM(G11:J11,L11:O11,Q11:T11,V11:Y11,AA11:AD11,AF11:AI11,AK11:AN11))</f>
        <v>30</v>
      </c>
      <c r="G11" s="637"/>
      <c r="H11" s="638"/>
      <c r="I11" s="638"/>
      <c r="J11" s="638"/>
      <c r="K11" s="639"/>
      <c r="L11" s="637"/>
      <c r="M11" s="638"/>
      <c r="N11" s="638"/>
      <c r="O11" s="638"/>
      <c r="P11" s="639"/>
      <c r="Q11" s="637"/>
      <c r="R11" s="638"/>
      <c r="S11" s="638"/>
      <c r="T11" s="638"/>
      <c r="U11" s="640"/>
      <c r="V11" s="637"/>
      <c r="W11" s="638"/>
      <c r="X11" s="638"/>
      <c r="Y11" s="638"/>
      <c r="Z11" s="640"/>
      <c r="AA11" s="637"/>
      <c r="AB11" s="638">
        <v>2</v>
      </c>
      <c r="AC11" s="638"/>
      <c r="AD11" s="638"/>
      <c r="AE11" s="640">
        <v>2</v>
      </c>
      <c r="AF11" s="637"/>
      <c r="AG11" s="642"/>
      <c r="AH11" s="638"/>
      <c r="AI11" s="638"/>
      <c r="AJ11" s="640"/>
      <c r="AK11" s="637"/>
      <c r="AL11" s="638"/>
      <c r="AM11" s="638"/>
      <c r="AN11" s="638"/>
      <c r="AO11" s="641"/>
    </row>
    <row r="12" spans="1:43" x14ac:dyDescent="0.3">
      <c r="A12" s="33" t="s">
        <v>60</v>
      </c>
      <c r="B12" s="33"/>
      <c r="C12" s="43" t="s">
        <v>67</v>
      </c>
      <c r="D12" s="44" t="s">
        <v>68</v>
      </c>
      <c r="E12" s="45"/>
      <c r="F12" s="636">
        <f>15*(SUM(G12:J12,L12:O12,Q12:T12,V12:Y12,AA12:AD12,AF12:AI12,AK12:AN12))</f>
        <v>30</v>
      </c>
      <c r="G12" s="637"/>
      <c r="H12" s="638"/>
      <c r="I12" s="638"/>
      <c r="J12" s="638"/>
      <c r="K12" s="639"/>
      <c r="L12" s="637"/>
      <c r="M12" s="638"/>
      <c r="N12" s="638"/>
      <c r="O12" s="638"/>
      <c r="P12" s="639"/>
      <c r="Q12" s="637"/>
      <c r="R12" s="638"/>
      <c r="S12" s="638"/>
      <c r="T12" s="638"/>
      <c r="U12" s="640"/>
      <c r="V12" s="637"/>
      <c r="W12" s="638"/>
      <c r="X12" s="638"/>
      <c r="Y12" s="638"/>
      <c r="Z12" s="640"/>
      <c r="AA12" s="637"/>
      <c r="AB12" s="638"/>
      <c r="AC12" s="638"/>
      <c r="AD12" s="638"/>
      <c r="AE12" s="640"/>
      <c r="AF12" s="643"/>
      <c r="AG12" s="644">
        <v>2</v>
      </c>
      <c r="AH12" s="645"/>
      <c r="AI12" s="638"/>
      <c r="AJ12" s="640">
        <v>2</v>
      </c>
      <c r="AK12" s="637"/>
      <c r="AL12" s="638"/>
      <c r="AM12" s="638"/>
      <c r="AN12" s="638"/>
      <c r="AO12" s="641"/>
    </row>
    <row r="13" spans="1:43" x14ac:dyDescent="0.3">
      <c r="B13" s="33"/>
      <c r="C13" s="51"/>
      <c r="D13" s="52" t="s">
        <v>69</v>
      </c>
      <c r="E13" s="45"/>
      <c r="F13" s="636"/>
      <c r="G13" s="646"/>
      <c r="H13" s="647"/>
      <c r="I13" s="647"/>
      <c r="J13" s="647"/>
      <c r="K13" s="648"/>
      <c r="L13" s="646"/>
      <c r="M13" s="647"/>
      <c r="N13" s="647"/>
      <c r="O13" s="647"/>
      <c r="P13" s="648"/>
      <c r="Q13" s="646"/>
      <c r="R13" s="647"/>
      <c r="S13" s="647"/>
      <c r="T13" s="647"/>
      <c r="U13" s="649"/>
      <c r="V13" s="646"/>
      <c r="W13" s="647"/>
      <c r="X13" s="647"/>
      <c r="Y13" s="647"/>
      <c r="Z13" s="650"/>
      <c r="AA13" s="646"/>
      <c r="AB13" s="647"/>
      <c r="AC13" s="647"/>
      <c r="AD13" s="647"/>
      <c r="AE13" s="650"/>
      <c r="AF13" s="646"/>
      <c r="AG13" s="638"/>
      <c r="AH13" s="647"/>
      <c r="AI13" s="647"/>
      <c r="AJ13" s="650"/>
      <c r="AK13" s="646"/>
      <c r="AL13" s="647"/>
      <c r="AM13" s="647"/>
      <c r="AN13" s="647"/>
      <c r="AO13" s="650"/>
    </row>
    <row r="14" spans="1:43" x14ac:dyDescent="0.3">
      <c r="A14" s="33" t="s">
        <v>70</v>
      </c>
      <c r="B14" s="693"/>
      <c r="C14" s="43" t="s">
        <v>71</v>
      </c>
      <c r="D14" s="44" t="s">
        <v>72</v>
      </c>
      <c r="E14" s="45"/>
      <c r="F14" s="636">
        <f>15*(SUM(G14:J14,L14:O14,Q14:T14,V14:Y14,AA14:AD14,AF14:AI14,AK14:AN14))</f>
        <v>30</v>
      </c>
      <c r="G14" s="646">
        <v>2</v>
      </c>
      <c r="H14" s="647"/>
      <c r="I14" s="647"/>
      <c r="J14" s="647"/>
      <c r="K14" s="649">
        <v>2</v>
      </c>
      <c r="L14" s="646"/>
      <c r="M14" s="647"/>
      <c r="N14" s="647"/>
      <c r="O14" s="647"/>
      <c r="P14" s="648"/>
      <c r="Q14" s="646"/>
      <c r="R14" s="647"/>
      <c r="S14" s="647"/>
      <c r="T14" s="647"/>
      <c r="U14" s="649"/>
      <c r="V14" s="646"/>
      <c r="W14" s="647"/>
      <c r="X14" s="647"/>
      <c r="Y14" s="647"/>
      <c r="Z14" s="650"/>
      <c r="AA14" s="646"/>
      <c r="AB14" s="647"/>
      <c r="AC14" s="647"/>
      <c r="AD14" s="647"/>
      <c r="AE14" s="650"/>
      <c r="AF14" s="651"/>
      <c r="AG14" s="647"/>
      <c r="AH14" s="647"/>
      <c r="AI14" s="647"/>
      <c r="AJ14" s="650"/>
      <c r="AK14" s="646"/>
      <c r="AL14" s="647"/>
      <c r="AM14" s="647"/>
      <c r="AN14" s="647"/>
      <c r="AO14" s="650"/>
    </row>
    <row r="15" spans="1:43" ht="27.6" x14ac:dyDescent="0.3">
      <c r="A15" s="33" t="s">
        <v>73</v>
      </c>
      <c r="B15" s="693"/>
      <c r="C15" s="57" t="s">
        <v>74</v>
      </c>
      <c r="D15" s="58" t="s">
        <v>75</v>
      </c>
      <c r="E15" s="59"/>
      <c r="F15" s="636">
        <f>15*(SUM(G15:J15,L15:O15,Q15:T15,V15:Y15,AA15:AD15,AF15:AI15,AK15:AN15))</f>
        <v>30</v>
      </c>
      <c r="G15" s="646">
        <v>2</v>
      </c>
      <c r="H15" s="647"/>
      <c r="I15" s="647"/>
      <c r="J15" s="647"/>
      <c r="K15" s="649">
        <v>2</v>
      </c>
      <c r="L15" s="646"/>
      <c r="M15" s="647"/>
      <c r="N15" s="647"/>
      <c r="O15" s="647"/>
      <c r="P15" s="649"/>
      <c r="Q15" s="646"/>
      <c r="R15" s="647"/>
      <c r="S15" s="647"/>
      <c r="T15" s="647"/>
      <c r="U15" s="649"/>
      <c r="V15" s="646"/>
      <c r="W15" s="647"/>
      <c r="X15" s="647"/>
      <c r="Y15" s="647"/>
      <c r="Z15" s="650"/>
      <c r="AA15" s="646"/>
      <c r="AB15" s="647"/>
      <c r="AC15" s="647"/>
      <c r="AD15" s="647"/>
      <c r="AE15" s="650"/>
      <c r="AF15" s="646"/>
      <c r="AG15" s="647"/>
      <c r="AH15" s="647"/>
      <c r="AI15" s="647"/>
      <c r="AJ15" s="650"/>
      <c r="AK15" s="651"/>
      <c r="AL15" s="647"/>
      <c r="AM15" s="647"/>
      <c r="AN15" s="647"/>
      <c r="AO15" s="650"/>
    </row>
    <row r="16" spans="1:43" x14ac:dyDescent="0.3">
      <c r="A16" s="33" t="s">
        <v>73</v>
      </c>
      <c r="B16" s="693"/>
      <c r="C16" s="43" t="s">
        <v>76</v>
      </c>
      <c r="D16" s="44" t="s">
        <v>77</v>
      </c>
      <c r="E16" s="45"/>
      <c r="F16" s="636">
        <f>15*(SUM(G16:J16,L16:O16,Q16:T16,V16:Y16,AA16:AD16,AF16:AI16,AK16:AN16))</f>
        <v>15</v>
      </c>
      <c r="G16" s="646">
        <v>1</v>
      </c>
      <c r="H16" s="647"/>
      <c r="I16" s="647"/>
      <c r="J16" s="647"/>
      <c r="K16" s="649">
        <v>1</v>
      </c>
      <c r="L16" s="646"/>
      <c r="M16" s="647"/>
      <c r="N16" s="647"/>
      <c r="O16" s="647"/>
      <c r="P16" s="649"/>
      <c r="Q16" s="646"/>
      <c r="R16" s="647"/>
      <c r="S16" s="647"/>
      <c r="T16" s="647"/>
      <c r="U16" s="649"/>
      <c r="V16" s="646"/>
      <c r="W16" s="647"/>
      <c r="X16" s="647"/>
      <c r="Y16" s="647"/>
      <c r="Z16" s="650"/>
      <c r="AA16" s="646"/>
      <c r="AB16" s="647"/>
      <c r="AC16" s="647"/>
      <c r="AD16" s="647"/>
      <c r="AE16" s="650"/>
      <c r="AF16" s="646"/>
      <c r="AG16" s="647"/>
      <c r="AH16" s="647"/>
      <c r="AI16" s="647"/>
      <c r="AJ16" s="650"/>
      <c r="AK16" s="651"/>
      <c r="AL16" s="647"/>
      <c r="AM16" s="647"/>
      <c r="AN16" s="647"/>
      <c r="AO16" s="650"/>
    </row>
    <row r="17" spans="1:44" x14ac:dyDescent="0.3">
      <c r="A17" s="33" t="s">
        <v>78</v>
      </c>
      <c r="B17" s="693"/>
      <c r="C17" s="66" t="s">
        <v>79</v>
      </c>
      <c r="D17" s="67" t="s">
        <v>80</v>
      </c>
      <c r="E17" s="68"/>
      <c r="F17" s="652">
        <f>15*(SUM(G17:J17,L17:O17,Q17:T17,V17:Y17,AA17:AD17,AF17:AI17,AK17:AN17))</f>
        <v>30</v>
      </c>
      <c r="G17" s="653"/>
      <c r="H17" s="654"/>
      <c r="I17" s="654"/>
      <c r="J17" s="654"/>
      <c r="K17" s="655"/>
      <c r="L17" s="653"/>
      <c r="M17" s="654">
        <v>2</v>
      </c>
      <c r="N17" s="654"/>
      <c r="O17" s="654"/>
      <c r="P17" s="656">
        <v>0</v>
      </c>
      <c r="Q17" s="653"/>
      <c r="R17" s="654"/>
      <c r="S17" s="654"/>
      <c r="T17" s="654"/>
      <c r="U17" s="656"/>
      <c r="V17" s="657"/>
      <c r="W17" s="658"/>
      <c r="X17" s="658"/>
      <c r="Y17" s="658"/>
      <c r="Z17" s="659"/>
      <c r="AA17" s="657"/>
      <c r="AB17" s="658"/>
      <c r="AC17" s="658"/>
      <c r="AD17" s="658"/>
      <c r="AE17" s="659"/>
      <c r="AF17" s="657"/>
      <c r="AG17" s="658"/>
      <c r="AH17" s="658"/>
      <c r="AI17" s="658"/>
      <c r="AJ17" s="659"/>
      <c r="AK17" s="660"/>
      <c r="AL17" s="658"/>
      <c r="AM17" s="658"/>
      <c r="AN17" s="658"/>
      <c r="AO17" s="659"/>
    </row>
    <row r="18" spans="1:44" ht="14.4" thickBot="1" x14ac:dyDescent="0.35">
      <c r="A18" s="33" t="s">
        <v>78</v>
      </c>
      <c r="B18" s="693"/>
      <c r="C18" s="72" t="s">
        <v>81</v>
      </c>
      <c r="D18" s="73" t="s">
        <v>80</v>
      </c>
      <c r="E18" s="74"/>
      <c r="F18" s="661">
        <f>15*(SUM(G18:J18,L18:O18,Q18:T18,V18:Y18,AA18:AD18,AF18:AI18,AK18:AN18))</f>
        <v>30</v>
      </c>
      <c r="G18" s="662"/>
      <c r="H18" s="663"/>
      <c r="I18" s="663"/>
      <c r="J18" s="663"/>
      <c r="K18" s="664"/>
      <c r="L18" s="662"/>
      <c r="M18" s="663"/>
      <c r="N18" s="663"/>
      <c r="O18" s="663"/>
      <c r="P18" s="665"/>
      <c r="Q18" s="662"/>
      <c r="R18" s="663">
        <v>2</v>
      </c>
      <c r="S18" s="663"/>
      <c r="T18" s="663"/>
      <c r="U18" s="665">
        <v>0</v>
      </c>
      <c r="V18" s="666"/>
      <c r="W18" s="667"/>
      <c r="X18" s="667"/>
      <c r="Y18" s="667"/>
      <c r="Z18" s="668"/>
      <c r="AA18" s="666"/>
      <c r="AB18" s="667"/>
      <c r="AC18" s="667"/>
      <c r="AD18" s="667"/>
      <c r="AE18" s="668"/>
      <c r="AF18" s="666"/>
      <c r="AG18" s="667"/>
      <c r="AH18" s="667"/>
      <c r="AI18" s="667"/>
      <c r="AJ18" s="668"/>
      <c r="AK18" s="666"/>
      <c r="AL18" s="667"/>
      <c r="AM18" s="667"/>
      <c r="AN18" s="667"/>
      <c r="AO18" s="668"/>
    </row>
    <row r="19" spans="1:44" x14ac:dyDescent="0.3">
      <c r="D19" s="81" t="s">
        <v>82</v>
      </c>
      <c r="E19" s="82">
        <f>K19+P19+U19+Z19+AE19+AJ19+AO19</f>
        <v>11</v>
      </c>
      <c r="F19" s="83">
        <f t="shared" ref="F19:AO19" si="0">SUM(F9:F18)</f>
        <v>255</v>
      </c>
      <c r="G19" s="82">
        <f t="shared" si="0"/>
        <v>5</v>
      </c>
      <c r="H19" s="82">
        <f t="shared" si="0"/>
        <v>0</v>
      </c>
      <c r="I19" s="82">
        <f t="shared" si="0"/>
        <v>0</v>
      </c>
      <c r="J19" s="82">
        <f t="shared" si="0"/>
        <v>0</v>
      </c>
      <c r="K19" s="82">
        <f t="shared" si="0"/>
        <v>5</v>
      </c>
      <c r="L19" s="82">
        <f t="shared" si="0"/>
        <v>0</v>
      </c>
      <c r="M19" s="82">
        <f t="shared" si="0"/>
        <v>2</v>
      </c>
      <c r="N19" s="82">
        <f t="shared" si="0"/>
        <v>0</v>
      </c>
      <c r="O19" s="82">
        <f t="shared" si="0"/>
        <v>0</v>
      </c>
      <c r="P19" s="82">
        <f t="shared" si="0"/>
        <v>0</v>
      </c>
      <c r="Q19" s="82">
        <f t="shared" si="0"/>
        <v>0</v>
      </c>
      <c r="R19" s="82">
        <f t="shared" si="0"/>
        <v>4</v>
      </c>
      <c r="S19" s="82">
        <f t="shared" si="0"/>
        <v>0</v>
      </c>
      <c r="T19" s="82">
        <f t="shared" si="0"/>
        <v>0</v>
      </c>
      <c r="U19" s="82">
        <f t="shared" si="0"/>
        <v>1</v>
      </c>
      <c r="V19" s="82">
        <f t="shared" si="0"/>
        <v>0</v>
      </c>
      <c r="W19" s="82">
        <f t="shared" si="0"/>
        <v>2</v>
      </c>
      <c r="X19" s="82">
        <f t="shared" si="0"/>
        <v>0</v>
      </c>
      <c r="Y19" s="82">
        <f t="shared" si="0"/>
        <v>0</v>
      </c>
      <c r="Z19" s="82">
        <f t="shared" si="0"/>
        <v>1</v>
      </c>
      <c r="AA19" s="82">
        <f t="shared" si="0"/>
        <v>0</v>
      </c>
      <c r="AB19" s="82">
        <f t="shared" si="0"/>
        <v>2</v>
      </c>
      <c r="AC19" s="82">
        <f t="shared" si="0"/>
        <v>0</v>
      </c>
      <c r="AD19" s="82">
        <f t="shared" si="0"/>
        <v>0</v>
      </c>
      <c r="AE19" s="82">
        <f t="shared" si="0"/>
        <v>2</v>
      </c>
      <c r="AF19" s="82">
        <f t="shared" si="0"/>
        <v>0</v>
      </c>
      <c r="AG19" s="82">
        <f t="shared" si="0"/>
        <v>2</v>
      </c>
      <c r="AH19" s="82">
        <f t="shared" si="0"/>
        <v>0</v>
      </c>
      <c r="AI19" s="82">
        <f t="shared" si="0"/>
        <v>0</v>
      </c>
      <c r="AJ19" s="82">
        <f t="shared" si="0"/>
        <v>2</v>
      </c>
      <c r="AK19" s="82">
        <f t="shared" si="0"/>
        <v>0</v>
      </c>
      <c r="AL19" s="82">
        <f t="shared" si="0"/>
        <v>0</v>
      </c>
      <c r="AM19" s="82">
        <f t="shared" si="0"/>
        <v>0</v>
      </c>
      <c r="AN19" s="82">
        <f t="shared" si="0"/>
        <v>0</v>
      </c>
      <c r="AO19" s="82">
        <f t="shared" si="0"/>
        <v>0</v>
      </c>
    </row>
    <row r="20" spans="1:44" x14ac:dyDescent="0.3">
      <c r="D20" s="84"/>
      <c r="E20" s="85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</row>
    <row r="21" spans="1:44" ht="16.2" thickBot="1" x14ac:dyDescent="0.35">
      <c r="C21" s="820" t="s">
        <v>83</v>
      </c>
      <c r="D21" s="820"/>
      <c r="E21" s="820"/>
      <c r="F21" s="820"/>
      <c r="G21" s="820"/>
      <c r="H21" s="820"/>
      <c r="I21" s="820"/>
      <c r="J21" s="820"/>
      <c r="K21" s="820"/>
      <c r="L21" s="820"/>
      <c r="M21" s="820"/>
      <c r="N21" s="820"/>
      <c r="O21" s="820"/>
      <c r="P21" s="820"/>
      <c r="Q21" s="820"/>
      <c r="R21" s="820"/>
      <c r="S21" s="820"/>
      <c r="T21" s="820"/>
      <c r="U21" s="820"/>
      <c r="V21" s="820"/>
      <c r="W21" s="820"/>
      <c r="X21" s="820"/>
      <c r="Y21" s="820"/>
      <c r="Z21" s="820"/>
      <c r="AA21" s="820"/>
      <c r="AB21" s="820"/>
      <c r="AC21" s="820"/>
      <c r="AD21" s="820"/>
      <c r="AE21" s="820"/>
      <c r="AF21" s="820"/>
      <c r="AG21" s="820"/>
      <c r="AH21" s="820"/>
      <c r="AI21" s="820"/>
      <c r="AJ21" s="820"/>
      <c r="AK21" s="820"/>
      <c r="AL21" s="820"/>
      <c r="AM21" s="820"/>
      <c r="AO21" s="22"/>
    </row>
    <row r="22" spans="1:44" x14ac:dyDescent="0.3">
      <c r="C22" s="87"/>
      <c r="D22" s="88" t="s">
        <v>84</v>
      </c>
      <c r="E22" s="36"/>
      <c r="F22" s="89"/>
      <c r="G22" s="105"/>
      <c r="H22" s="106"/>
      <c r="I22" s="106"/>
      <c r="J22" s="106"/>
      <c r="K22" s="108"/>
      <c r="L22" s="105"/>
      <c r="M22" s="106"/>
      <c r="N22" s="106"/>
      <c r="O22" s="106"/>
      <c r="P22" s="108"/>
      <c r="Q22" s="105"/>
      <c r="R22" s="106"/>
      <c r="S22" s="106"/>
      <c r="T22" s="106"/>
      <c r="U22" s="108"/>
      <c r="V22" s="105"/>
      <c r="W22" s="106"/>
      <c r="X22" s="106"/>
      <c r="Y22" s="106"/>
      <c r="Z22" s="108"/>
      <c r="AA22" s="105"/>
      <c r="AB22" s="106"/>
      <c r="AC22" s="106"/>
      <c r="AD22" s="106"/>
      <c r="AE22" s="109"/>
      <c r="AF22" s="105"/>
      <c r="AG22" s="106"/>
      <c r="AH22" s="106"/>
      <c r="AI22" s="106"/>
      <c r="AJ22" s="109"/>
      <c r="AK22" s="105"/>
      <c r="AL22" s="106"/>
      <c r="AM22" s="106"/>
      <c r="AN22" s="106"/>
      <c r="AO22" s="109"/>
    </row>
    <row r="23" spans="1:44" x14ac:dyDescent="0.3">
      <c r="A23" s="33" t="s">
        <v>85</v>
      </c>
      <c r="B23" s="33"/>
      <c r="C23" s="43" t="s">
        <v>86</v>
      </c>
      <c r="D23" s="90" t="s">
        <v>87</v>
      </c>
      <c r="E23" s="818"/>
      <c r="F23" s="46">
        <f t="shared" ref="F23:F30" si="1">15*(SUM(G23:J23,L23:O23,Q23:T23,V23:Y23,AA23:AD23,AF23:AI23,AK23:AN23))</f>
        <v>30</v>
      </c>
      <c r="G23" s="61">
        <v>1</v>
      </c>
      <c r="H23" s="62">
        <v>1</v>
      </c>
      <c r="I23" s="62"/>
      <c r="J23" s="62"/>
      <c r="K23" s="576">
        <v>4</v>
      </c>
      <c r="L23" s="61"/>
      <c r="M23" s="62"/>
      <c r="N23" s="62"/>
      <c r="O23" s="62"/>
      <c r="P23" s="113"/>
      <c r="Q23" s="61"/>
      <c r="R23" s="62"/>
      <c r="S23" s="62"/>
      <c r="T23" s="62"/>
      <c r="U23" s="113"/>
      <c r="V23" s="61"/>
      <c r="W23" s="62"/>
      <c r="X23" s="62"/>
      <c r="Y23" s="62"/>
      <c r="Z23" s="113"/>
      <c r="AA23" s="61"/>
      <c r="AB23" s="62"/>
      <c r="AC23" s="62"/>
      <c r="AD23" s="62"/>
      <c r="AE23" s="64"/>
      <c r="AF23" s="61"/>
      <c r="AG23" s="62"/>
      <c r="AH23" s="62"/>
      <c r="AI23" s="62"/>
      <c r="AJ23" s="64"/>
      <c r="AK23" s="61"/>
      <c r="AL23" s="62"/>
      <c r="AM23" s="62"/>
      <c r="AN23" s="62"/>
      <c r="AO23" s="64"/>
    </row>
    <row r="24" spans="1:44" x14ac:dyDescent="0.3">
      <c r="A24" s="33" t="s">
        <v>85</v>
      </c>
      <c r="B24" s="33"/>
      <c r="C24" s="43" t="s">
        <v>88</v>
      </c>
      <c r="D24" s="91" t="s">
        <v>89</v>
      </c>
      <c r="E24" s="819"/>
      <c r="F24" s="46">
        <f t="shared" si="1"/>
        <v>60</v>
      </c>
      <c r="G24" s="112">
        <v>2</v>
      </c>
      <c r="H24" s="62">
        <v>2</v>
      </c>
      <c r="I24" s="62"/>
      <c r="J24" s="62"/>
      <c r="K24" s="576">
        <v>5</v>
      </c>
      <c r="L24" s="61"/>
      <c r="M24" s="62"/>
      <c r="N24" s="62"/>
      <c r="O24" s="62"/>
      <c r="P24" s="63"/>
      <c r="Q24" s="61"/>
      <c r="R24" s="62"/>
      <c r="S24" s="62"/>
      <c r="T24" s="62"/>
      <c r="U24" s="113"/>
      <c r="V24" s="61"/>
      <c r="W24" s="62"/>
      <c r="X24" s="62"/>
      <c r="Y24" s="62"/>
      <c r="Z24" s="113"/>
      <c r="AA24" s="61"/>
      <c r="AB24" s="62"/>
      <c r="AC24" s="62"/>
      <c r="AD24" s="62"/>
      <c r="AE24" s="64"/>
      <c r="AF24" s="61"/>
      <c r="AG24" s="62"/>
      <c r="AH24" s="62"/>
      <c r="AI24" s="62"/>
      <c r="AJ24" s="64"/>
      <c r="AK24" s="61"/>
      <c r="AL24" s="62"/>
      <c r="AM24" s="62"/>
      <c r="AN24" s="62"/>
      <c r="AO24" s="64"/>
    </row>
    <row r="25" spans="1:44" x14ac:dyDescent="0.3">
      <c r="A25" s="33" t="s">
        <v>85</v>
      </c>
      <c r="B25" s="33"/>
      <c r="C25" s="43" t="s">
        <v>90</v>
      </c>
      <c r="D25" s="91" t="s">
        <v>91</v>
      </c>
      <c r="E25" s="59"/>
      <c r="F25" s="46">
        <f>15*(SUM(G25:J25,L25:O25,Q25:T25,V25:Y25,AA25:AD25,AF25:AI25,AK25:AN25))</f>
        <v>60</v>
      </c>
      <c r="G25" s="61"/>
      <c r="H25" s="62"/>
      <c r="I25" s="62"/>
      <c r="J25" s="62"/>
      <c r="K25" s="63"/>
      <c r="L25" s="112">
        <v>2</v>
      </c>
      <c r="M25" s="62">
        <v>2</v>
      </c>
      <c r="N25" s="62"/>
      <c r="O25" s="62"/>
      <c r="P25" s="410">
        <v>5</v>
      </c>
      <c r="Q25" s="61"/>
      <c r="R25" s="62"/>
      <c r="S25" s="62"/>
      <c r="T25" s="62"/>
      <c r="U25" s="113"/>
      <c r="V25" s="61"/>
      <c r="W25" s="62"/>
      <c r="X25" s="62"/>
      <c r="Y25" s="62"/>
      <c r="Z25" s="113"/>
      <c r="AA25" s="61"/>
      <c r="AB25" s="62"/>
      <c r="AC25" s="62"/>
      <c r="AD25" s="62"/>
      <c r="AE25" s="64"/>
      <c r="AF25" s="61"/>
      <c r="AG25" s="62"/>
      <c r="AH25" s="62"/>
      <c r="AI25" s="62"/>
      <c r="AJ25" s="64"/>
      <c r="AK25" s="61"/>
      <c r="AL25" s="62"/>
      <c r="AM25" s="62"/>
      <c r="AN25" s="62"/>
      <c r="AO25" s="64"/>
    </row>
    <row r="26" spans="1:44" x14ac:dyDescent="0.3">
      <c r="A26" s="33" t="s">
        <v>85</v>
      </c>
      <c r="B26" s="33"/>
      <c r="C26" s="43" t="s">
        <v>92</v>
      </c>
      <c r="D26" s="91" t="s">
        <v>93</v>
      </c>
      <c r="E26" s="45"/>
      <c r="F26" s="46">
        <f t="shared" si="1"/>
        <v>60</v>
      </c>
      <c r="G26" s="61"/>
      <c r="H26" s="62"/>
      <c r="I26" s="62"/>
      <c r="J26" s="62"/>
      <c r="K26" s="113"/>
      <c r="L26" s="61"/>
      <c r="M26" s="62"/>
      <c r="N26" s="62"/>
      <c r="O26" s="62"/>
      <c r="P26" s="113"/>
      <c r="Q26" s="61"/>
      <c r="R26" s="62"/>
      <c r="S26" s="62"/>
      <c r="T26" s="62"/>
      <c r="U26" s="113"/>
      <c r="V26" s="61">
        <v>2</v>
      </c>
      <c r="W26" s="62">
        <v>2</v>
      </c>
      <c r="X26" s="62"/>
      <c r="Y26" s="62"/>
      <c r="Z26" s="113">
        <v>5</v>
      </c>
      <c r="AA26" s="61"/>
      <c r="AB26" s="62"/>
      <c r="AC26" s="62"/>
      <c r="AD26" s="62"/>
      <c r="AE26" s="64"/>
      <c r="AF26" s="61"/>
      <c r="AG26" s="62"/>
      <c r="AH26" s="62"/>
      <c r="AI26" s="62"/>
      <c r="AJ26" s="64"/>
      <c r="AK26" s="61"/>
      <c r="AL26" s="62"/>
      <c r="AM26" s="62"/>
      <c r="AN26" s="62"/>
      <c r="AO26" s="64"/>
      <c r="AQ26" s="22" t="s">
        <v>344</v>
      </c>
      <c r="AR26" s="22">
        <v>5</v>
      </c>
    </row>
    <row r="27" spans="1:44" x14ac:dyDescent="0.3">
      <c r="A27" s="33" t="s">
        <v>85</v>
      </c>
      <c r="B27" s="33"/>
      <c r="C27" s="43" t="s">
        <v>94</v>
      </c>
      <c r="D27" s="91" t="s">
        <v>95</v>
      </c>
      <c r="E27" s="45"/>
      <c r="F27" s="46">
        <f t="shared" si="1"/>
        <v>60</v>
      </c>
      <c r="G27" s="61"/>
      <c r="H27" s="62"/>
      <c r="I27" s="62"/>
      <c r="J27" s="62"/>
      <c r="K27" s="113"/>
      <c r="L27" s="112">
        <v>2</v>
      </c>
      <c r="M27" s="62">
        <v>2</v>
      </c>
      <c r="N27" s="62"/>
      <c r="O27" s="62"/>
      <c r="P27" s="63">
        <v>5</v>
      </c>
      <c r="Q27" s="61"/>
      <c r="R27" s="62"/>
      <c r="S27" s="62"/>
      <c r="T27" s="62"/>
      <c r="U27" s="113"/>
      <c r="V27" s="61"/>
      <c r="W27" s="62"/>
      <c r="X27" s="62"/>
      <c r="Y27" s="62"/>
      <c r="Z27" s="113"/>
      <c r="AA27" s="61"/>
      <c r="AB27" s="62"/>
      <c r="AC27" s="62"/>
      <c r="AD27" s="62"/>
      <c r="AE27" s="64"/>
      <c r="AF27" s="61"/>
      <c r="AG27" s="62"/>
      <c r="AH27" s="62"/>
      <c r="AI27" s="62"/>
      <c r="AJ27" s="64"/>
      <c r="AK27" s="61"/>
      <c r="AL27" s="62"/>
      <c r="AM27" s="62"/>
      <c r="AN27" s="62"/>
      <c r="AO27" s="64"/>
      <c r="AQ27" s="22" t="s">
        <v>344</v>
      </c>
      <c r="AR27" s="22">
        <v>5</v>
      </c>
    </row>
    <row r="28" spans="1:44" x14ac:dyDescent="0.3">
      <c r="A28" s="33" t="s">
        <v>85</v>
      </c>
      <c r="B28" s="33"/>
      <c r="C28" s="43" t="s">
        <v>96</v>
      </c>
      <c r="D28" s="91" t="s">
        <v>97</v>
      </c>
      <c r="E28" s="45"/>
      <c r="F28" s="46">
        <f t="shared" si="1"/>
        <v>45</v>
      </c>
      <c r="G28" s="61"/>
      <c r="H28" s="62"/>
      <c r="I28" s="62"/>
      <c r="J28" s="62"/>
      <c r="K28" s="113"/>
      <c r="L28" s="61"/>
      <c r="M28" s="62"/>
      <c r="N28" s="62"/>
      <c r="O28" s="62"/>
      <c r="P28" s="113"/>
      <c r="Q28" s="112">
        <v>1</v>
      </c>
      <c r="R28" s="62"/>
      <c r="S28" s="62">
        <v>2</v>
      </c>
      <c r="T28" s="62"/>
      <c r="U28" s="113">
        <v>5</v>
      </c>
      <c r="V28" s="61"/>
      <c r="W28" s="62"/>
      <c r="X28" s="62"/>
      <c r="Y28" s="62"/>
      <c r="Z28" s="113"/>
      <c r="AA28" s="61"/>
      <c r="AB28" s="62"/>
      <c r="AC28" s="62"/>
      <c r="AD28" s="62"/>
      <c r="AE28" s="64"/>
      <c r="AF28" s="61"/>
      <c r="AG28" s="62"/>
      <c r="AH28" s="62"/>
      <c r="AI28" s="62"/>
      <c r="AJ28" s="64"/>
      <c r="AK28" s="61"/>
      <c r="AL28" s="62"/>
      <c r="AM28" s="62"/>
      <c r="AN28" s="62"/>
      <c r="AO28" s="64"/>
      <c r="AQ28" s="22" t="s">
        <v>344</v>
      </c>
      <c r="AR28" s="22">
        <v>5</v>
      </c>
    </row>
    <row r="29" spans="1:44" x14ac:dyDescent="0.3">
      <c r="A29" s="33" t="s">
        <v>98</v>
      </c>
      <c r="B29" s="33"/>
      <c r="C29" s="43" t="s">
        <v>99</v>
      </c>
      <c r="D29" s="568" t="s">
        <v>100</v>
      </c>
      <c r="E29" s="45"/>
      <c r="F29" s="46">
        <f t="shared" si="1"/>
        <v>60</v>
      </c>
      <c r="G29" s="61"/>
      <c r="H29" s="62"/>
      <c r="I29" s="62"/>
      <c r="J29" s="62"/>
      <c r="K29" s="113"/>
      <c r="L29" s="61"/>
      <c r="M29" s="62"/>
      <c r="N29" s="62"/>
      <c r="O29" s="62"/>
      <c r="P29" s="113"/>
      <c r="Q29" s="112">
        <v>2</v>
      </c>
      <c r="R29" s="62"/>
      <c r="S29" s="62">
        <v>2</v>
      </c>
      <c r="T29" s="62"/>
      <c r="U29" s="113">
        <v>6</v>
      </c>
      <c r="V29" s="61"/>
      <c r="W29" s="62"/>
      <c r="X29" s="62"/>
      <c r="Y29" s="62"/>
      <c r="Z29" s="113"/>
      <c r="AA29" s="61"/>
      <c r="AB29" s="62"/>
      <c r="AC29" s="62"/>
      <c r="AD29" s="62"/>
      <c r="AE29" s="113"/>
      <c r="AF29" s="61"/>
      <c r="AG29" s="62"/>
      <c r="AH29" s="62"/>
      <c r="AI29" s="62"/>
      <c r="AJ29" s="64" t="s">
        <v>101</v>
      </c>
      <c r="AK29" s="61"/>
      <c r="AL29" s="62"/>
      <c r="AM29" s="62"/>
      <c r="AN29" s="62"/>
      <c r="AO29" s="64"/>
      <c r="AQ29" s="22" t="s">
        <v>344</v>
      </c>
      <c r="AR29" s="22">
        <v>6</v>
      </c>
    </row>
    <row r="30" spans="1:44" x14ac:dyDescent="0.3">
      <c r="A30" s="92" t="s">
        <v>102</v>
      </c>
      <c r="B30" s="33"/>
      <c r="C30" s="43" t="s">
        <v>103</v>
      </c>
      <c r="D30" s="91" t="s">
        <v>104</v>
      </c>
      <c r="E30" s="45"/>
      <c r="F30" s="46">
        <f t="shared" si="1"/>
        <v>60</v>
      </c>
      <c r="G30" s="61"/>
      <c r="H30" s="62"/>
      <c r="I30" s="62"/>
      <c r="J30" s="62"/>
      <c r="K30" s="113"/>
      <c r="L30" s="61">
        <v>2</v>
      </c>
      <c r="M30" s="62">
        <f>1+1</f>
        <v>2</v>
      </c>
      <c r="N30" s="62"/>
      <c r="O30" s="62"/>
      <c r="P30" s="63">
        <v>4</v>
      </c>
      <c r="Q30" s="61"/>
      <c r="R30" s="62"/>
      <c r="S30" s="62"/>
      <c r="T30" s="62"/>
      <c r="U30" s="113"/>
      <c r="V30" s="61"/>
      <c r="W30" s="62"/>
      <c r="X30" s="62"/>
      <c r="Y30" s="62"/>
      <c r="Z30" s="113"/>
      <c r="AA30" s="61"/>
      <c r="AB30" s="62"/>
      <c r="AC30" s="62"/>
      <c r="AD30" s="62"/>
      <c r="AE30" s="64"/>
      <c r="AF30" s="61"/>
      <c r="AG30" s="62"/>
      <c r="AH30" s="62"/>
      <c r="AI30" s="62"/>
      <c r="AJ30" s="64"/>
      <c r="AK30" s="61"/>
      <c r="AL30" s="62"/>
      <c r="AM30" s="62"/>
      <c r="AN30" s="62"/>
      <c r="AO30" s="64"/>
    </row>
    <row r="31" spans="1:44" x14ac:dyDescent="0.3">
      <c r="C31" s="93"/>
      <c r="D31" s="94" t="s">
        <v>105</v>
      </c>
      <c r="E31" s="45"/>
      <c r="F31" s="95"/>
      <c r="G31" s="61"/>
      <c r="H31" s="62"/>
      <c r="I31" s="62"/>
      <c r="J31" s="62"/>
      <c r="K31" s="113"/>
      <c r="L31" s="61"/>
      <c r="M31" s="62"/>
      <c r="N31" s="62"/>
      <c r="O31" s="62"/>
      <c r="P31" s="113"/>
      <c r="Q31" s="61"/>
      <c r="R31" s="62"/>
      <c r="S31" s="62"/>
      <c r="T31" s="62"/>
      <c r="U31" s="113"/>
      <c r="V31" s="61"/>
      <c r="W31" s="62"/>
      <c r="X31" s="62"/>
      <c r="Y31" s="62"/>
      <c r="Z31" s="113"/>
      <c r="AA31" s="61"/>
      <c r="AB31" s="62"/>
      <c r="AC31" s="62"/>
      <c r="AD31" s="62"/>
      <c r="AE31" s="64"/>
      <c r="AF31" s="61"/>
      <c r="AG31" s="62"/>
      <c r="AH31" s="62"/>
      <c r="AI31" s="62"/>
      <c r="AJ31" s="64"/>
      <c r="AK31" s="61"/>
      <c r="AL31" s="62"/>
      <c r="AM31" s="62"/>
      <c r="AN31" s="62"/>
      <c r="AO31" s="64"/>
    </row>
    <row r="32" spans="1:44" x14ac:dyDescent="0.3">
      <c r="A32" s="33" t="s">
        <v>102</v>
      </c>
      <c r="B32" s="694"/>
      <c r="C32" s="43" t="s">
        <v>106</v>
      </c>
      <c r="D32" s="385" t="s">
        <v>107</v>
      </c>
      <c r="E32" s="45"/>
      <c r="F32" s="46">
        <f>15*(SUM(G32:J32,L32:O32,Q32:T32,V32:Y32,AA32:AD32,AF32:AI32,AK32:AN32))</f>
        <v>30</v>
      </c>
      <c r="G32" s="61">
        <v>1</v>
      </c>
      <c r="H32" s="62"/>
      <c r="I32" s="62">
        <v>1</v>
      </c>
      <c r="J32" s="62"/>
      <c r="K32" s="63">
        <v>3</v>
      </c>
      <c r="L32" s="61"/>
      <c r="M32" s="62"/>
      <c r="N32" s="62"/>
      <c r="O32" s="62"/>
      <c r="P32" s="113"/>
      <c r="Q32" s="61"/>
      <c r="R32" s="62"/>
      <c r="S32" s="62"/>
      <c r="T32" s="62"/>
      <c r="U32" s="64"/>
      <c r="V32" s="61"/>
      <c r="W32" s="62"/>
      <c r="X32" s="62"/>
      <c r="Y32" s="62"/>
      <c r="Z32" s="113"/>
      <c r="AA32" s="61"/>
      <c r="AB32" s="62"/>
      <c r="AC32" s="62"/>
      <c r="AD32" s="62"/>
      <c r="AE32" s="64"/>
      <c r="AF32" s="61"/>
      <c r="AG32" s="62"/>
      <c r="AH32" s="62"/>
      <c r="AI32" s="62"/>
      <c r="AJ32" s="64"/>
      <c r="AK32" s="61"/>
      <c r="AL32" s="62"/>
      <c r="AM32" s="62"/>
      <c r="AN32" s="62"/>
      <c r="AO32" s="64"/>
      <c r="AQ32" s="22" t="s">
        <v>344</v>
      </c>
      <c r="AR32" s="22">
        <v>3</v>
      </c>
    </row>
    <row r="33" spans="1:44" ht="14.4" thickBot="1" x14ac:dyDescent="0.35">
      <c r="A33" s="33" t="s">
        <v>102</v>
      </c>
      <c r="B33" s="694"/>
      <c r="C33" s="96" t="s">
        <v>108</v>
      </c>
      <c r="D33" s="574" t="s">
        <v>109</v>
      </c>
      <c r="E33" s="98"/>
      <c r="F33" s="99">
        <f>15*(SUM(G33:J33,L33:O33,Q33:T33,V33:Y33,AA33:AD33,AF33:AI33,AK33:AN33))</f>
        <v>45</v>
      </c>
      <c r="G33" s="669">
        <v>1</v>
      </c>
      <c r="H33" s="670"/>
      <c r="I33" s="670">
        <v>2</v>
      </c>
      <c r="J33" s="670"/>
      <c r="K33" s="671">
        <v>5</v>
      </c>
      <c r="L33" s="669"/>
      <c r="M33" s="124"/>
      <c r="N33" s="670"/>
      <c r="O33" s="124"/>
      <c r="P33" s="672"/>
      <c r="Q33" s="123"/>
      <c r="R33" s="124"/>
      <c r="S33" s="124"/>
      <c r="T33" s="124"/>
      <c r="U33" s="125"/>
      <c r="V33" s="123"/>
      <c r="W33" s="124"/>
      <c r="X33" s="124"/>
      <c r="Y33" s="124"/>
      <c r="Z33" s="673"/>
      <c r="AA33" s="123"/>
      <c r="AB33" s="124"/>
      <c r="AC33" s="124"/>
      <c r="AD33" s="124"/>
      <c r="AE33" s="125"/>
      <c r="AF33" s="123"/>
      <c r="AG33" s="124"/>
      <c r="AH33" s="124"/>
      <c r="AI33" s="124"/>
      <c r="AJ33" s="125"/>
      <c r="AK33" s="123"/>
      <c r="AL33" s="124"/>
      <c r="AM33" s="124"/>
      <c r="AN33" s="124"/>
      <c r="AO33" s="125"/>
      <c r="AQ33" s="22" t="s">
        <v>344</v>
      </c>
      <c r="AR33" s="22">
        <v>5</v>
      </c>
    </row>
    <row r="34" spans="1:44" x14ac:dyDescent="0.3">
      <c r="D34" s="81" t="s">
        <v>82</v>
      </c>
      <c r="E34" s="82">
        <f>K34+P34+U34+Z34+AE34+AJ34+AO34</f>
        <v>47</v>
      </c>
      <c r="F34" s="83">
        <f>SUM(F23:F33)</f>
        <v>510</v>
      </c>
      <c r="G34" s="82">
        <f>SUM(G22:G33)</f>
        <v>5</v>
      </c>
      <c r="H34" s="82">
        <f>SUM(H22:H33)</f>
        <v>3</v>
      </c>
      <c r="I34" s="82">
        <f>SUM(I22:I33)</f>
        <v>3</v>
      </c>
      <c r="J34" s="82">
        <f>SUM(J22:J33)</f>
        <v>0</v>
      </c>
      <c r="K34" s="82">
        <f>SUM(K22:K33)</f>
        <v>17</v>
      </c>
      <c r="L34" s="82">
        <f t="shared" ref="L34:AO34" si="2">SUM(L22:L33)</f>
        <v>6</v>
      </c>
      <c r="M34" s="82">
        <f t="shared" si="2"/>
        <v>6</v>
      </c>
      <c r="N34" s="82">
        <f t="shared" si="2"/>
        <v>0</v>
      </c>
      <c r="O34" s="82">
        <f t="shared" si="2"/>
        <v>0</v>
      </c>
      <c r="P34" s="82">
        <f t="shared" si="2"/>
        <v>14</v>
      </c>
      <c r="Q34" s="82">
        <f t="shared" si="2"/>
        <v>3</v>
      </c>
      <c r="R34" s="82">
        <f t="shared" si="2"/>
        <v>0</v>
      </c>
      <c r="S34" s="82">
        <f t="shared" si="2"/>
        <v>4</v>
      </c>
      <c r="T34" s="82">
        <f t="shared" si="2"/>
        <v>0</v>
      </c>
      <c r="U34" s="82">
        <f t="shared" si="2"/>
        <v>11</v>
      </c>
      <c r="V34" s="82">
        <f t="shared" si="2"/>
        <v>2</v>
      </c>
      <c r="W34" s="82">
        <f t="shared" si="2"/>
        <v>2</v>
      </c>
      <c r="X34" s="82">
        <f t="shared" si="2"/>
        <v>0</v>
      </c>
      <c r="Y34" s="82">
        <f t="shared" si="2"/>
        <v>0</v>
      </c>
      <c r="Z34" s="82">
        <f t="shared" si="2"/>
        <v>5</v>
      </c>
      <c r="AA34" s="82">
        <f t="shared" si="2"/>
        <v>0</v>
      </c>
      <c r="AB34" s="82">
        <f t="shared" si="2"/>
        <v>0</v>
      </c>
      <c r="AC34" s="82">
        <f t="shared" si="2"/>
        <v>0</v>
      </c>
      <c r="AD34" s="82">
        <f t="shared" si="2"/>
        <v>0</v>
      </c>
      <c r="AE34" s="82">
        <f t="shared" si="2"/>
        <v>0</v>
      </c>
      <c r="AF34" s="82">
        <f t="shared" si="2"/>
        <v>0</v>
      </c>
      <c r="AG34" s="82">
        <f t="shared" si="2"/>
        <v>0</v>
      </c>
      <c r="AH34" s="82">
        <f t="shared" si="2"/>
        <v>0</v>
      </c>
      <c r="AI34" s="82">
        <f t="shared" si="2"/>
        <v>0</v>
      </c>
      <c r="AJ34" s="82">
        <f t="shared" si="2"/>
        <v>0</v>
      </c>
      <c r="AK34" s="82">
        <f t="shared" si="2"/>
        <v>0</v>
      </c>
      <c r="AL34" s="82">
        <f t="shared" si="2"/>
        <v>0</v>
      </c>
      <c r="AM34" s="82">
        <f t="shared" si="2"/>
        <v>0</v>
      </c>
      <c r="AN34" s="82">
        <f t="shared" si="2"/>
        <v>0</v>
      </c>
      <c r="AO34" s="82">
        <f t="shared" si="2"/>
        <v>0</v>
      </c>
    </row>
    <row r="35" spans="1:44" ht="15.6" x14ac:dyDescent="0.3">
      <c r="C35" s="100"/>
      <c r="D35" s="100"/>
      <c r="E35" s="100"/>
      <c r="F35" s="100"/>
      <c r="G35" s="100"/>
      <c r="H35" s="100"/>
      <c r="I35" s="100"/>
      <c r="J35" s="100"/>
      <c r="K35" s="101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O35" s="22"/>
    </row>
    <row r="36" spans="1:44" ht="15.6" x14ac:dyDescent="0.3">
      <c r="C36" s="824" t="s">
        <v>110</v>
      </c>
      <c r="D36" s="824"/>
      <c r="E36" s="824"/>
      <c r="F36" s="824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</row>
    <row r="37" spans="1:44" ht="6" customHeight="1" thickBot="1" x14ac:dyDescent="0.35">
      <c r="E37" s="24"/>
      <c r="F37" s="24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</row>
    <row r="38" spans="1:44" x14ac:dyDescent="0.3">
      <c r="C38" s="87"/>
      <c r="D38" s="103" t="s">
        <v>111</v>
      </c>
      <c r="E38" s="36"/>
      <c r="F38" s="104"/>
      <c r="G38" s="105"/>
      <c r="H38" s="106"/>
      <c r="I38" s="106"/>
      <c r="J38" s="106"/>
      <c r="K38" s="107"/>
      <c r="L38" s="105"/>
      <c r="M38" s="106"/>
      <c r="N38" s="106"/>
      <c r="O38" s="106"/>
      <c r="P38" s="677"/>
      <c r="Q38" s="105"/>
      <c r="R38" s="106"/>
      <c r="S38" s="106"/>
      <c r="T38" s="106"/>
      <c r="U38" s="109"/>
      <c r="V38" s="682"/>
      <c r="W38" s="106"/>
      <c r="X38" s="106"/>
      <c r="Y38" s="106"/>
      <c r="Z38" s="109"/>
      <c r="AA38" s="105"/>
      <c r="AB38" s="106"/>
      <c r="AC38" s="106"/>
      <c r="AD38" s="106"/>
      <c r="AE38" s="109"/>
      <c r="AF38" s="105"/>
      <c r="AG38" s="106"/>
      <c r="AH38" s="106"/>
      <c r="AI38" s="106"/>
      <c r="AJ38" s="109"/>
      <c r="AK38" s="105"/>
      <c r="AL38" s="106"/>
      <c r="AM38" s="106"/>
      <c r="AN38" s="106"/>
      <c r="AO38" s="109"/>
    </row>
    <row r="39" spans="1:44" x14ac:dyDescent="0.3">
      <c r="A39" s="33" t="s">
        <v>102</v>
      </c>
      <c r="B39" s="33"/>
      <c r="C39" s="43" t="s">
        <v>112</v>
      </c>
      <c r="D39" s="110" t="s">
        <v>113</v>
      </c>
      <c r="E39" s="111"/>
      <c r="F39" s="60">
        <f>15*(SUM(G39:J39,L39:O39,Q39:T39,V39:Y39,AA39:AD39,AF39:AI39,AK39:AN39))</f>
        <v>60</v>
      </c>
      <c r="G39" s="112">
        <v>2</v>
      </c>
      <c r="H39" s="62"/>
      <c r="I39" s="62">
        <v>2</v>
      </c>
      <c r="J39" s="62"/>
      <c r="K39" s="576">
        <v>6</v>
      </c>
      <c r="L39" s="61"/>
      <c r="M39" s="62"/>
      <c r="N39" s="62"/>
      <c r="O39" s="62"/>
      <c r="P39" s="678"/>
      <c r="Q39" s="61"/>
      <c r="R39" s="62"/>
      <c r="S39" s="62"/>
      <c r="T39" s="62"/>
      <c r="U39" s="64"/>
      <c r="V39" s="675"/>
      <c r="W39" s="62"/>
      <c r="X39" s="62"/>
      <c r="Y39" s="62"/>
      <c r="Z39" s="64"/>
      <c r="AA39" s="61"/>
      <c r="AB39" s="62"/>
      <c r="AC39" s="62"/>
      <c r="AD39" s="62"/>
      <c r="AE39" s="64"/>
      <c r="AF39" s="61"/>
      <c r="AG39" s="62"/>
      <c r="AH39" s="62"/>
      <c r="AI39" s="62"/>
      <c r="AJ39" s="64"/>
      <c r="AK39" s="61"/>
      <c r="AL39" s="62"/>
      <c r="AM39" s="62"/>
      <c r="AN39" s="62"/>
      <c r="AO39" s="64"/>
      <c r="AQ39" s="22" t="s">
        <v>344</v>
      </c>
      <c r="AR39" s="22">
        <v>6</v>
      </c>
    </row>
    <row r="40" spans="1:44" x14ac:dyDescent="0.3">
      <c r="A40" s="33" t="s">
        <v>102</v>
      </c>
      <c r="B40" s="33"/>
      <c r="C40" s="43" t="s">
        <v>114</v>
      </c>
      <c r="D40" s="90" t="s">
        <v>115</v>
      </c>
      <c r="E40" s="59"/>
      <c r="F40" s="60">
        <f>15*(SUM(G40:J40,L40:O40,Q40:T40,V40:Y40,AA40:AD40,AF40:AI40,AK40:AN40))</f>
        <v>45</v>
      </c>
      <c r="G40" s="61"/>
      <c r="H40" s="62"/>
      <c r="I40" s="62"/>
      <c r="J40" s="62"/>
      <c r="K40" s="63"/>
      <c r="L40" s="61">
        <v>1</v>
      </c>
      <c r="M40" s="62"/>
      <c r="N40" s="62">
        <v>2</v>
      </c>
      <c r="O40" s="62"/>
      <c r="P40" s="678">
        <v>4</v>
      </c>
      <c r="Q40" s="61"/>
      <c r="R40" s="62"/>
      <c r="S40" s="62"/>
      <c r="T40" s="62"/>
      <c r="U40" s="64"/>
      <c r="V40" s="675"/>
      <c r="W40" s="62"/>
      <c r="X40" s="62"/>
      <c r="Y40" s="62"/>
      <c r="Z40" s="64"/>
      <c r="AA40" s="61"/>
      <c r="AB40" s="62"/>
      <c r="AC40" s="62"/>
      <c r="AD40" s="62"/>
      <c r="AE40" s="64"/>
      <c r="AF40" s="61"/>
      <c r="AG40" s="62"/>
      <c r="AH40" s="62"/>
      <c r="AI40" s="62"/>
      <c r="AJ40" s="64"/>
      <c r="AK40" s="61"/>
      <c r="AL40" s="62"/>
      <c r="AM40" s="62"/>
      <c r="AN40" s="62"/>
      <c r="AO40" s="64"/>
      <c r="AQ40" s="22" t="s">
        <v>344</v>
      </c>
      <c r="AR40" s="22">
        <v>4</v>
      </c>
    </row>
    <row r="41" spans="1:44" x14ac:dyDescent="0.3">
      <c r="C41" s="93"/>
      <c r="D41" s="114" t="s">
        <v>116</v>
      </c>
      <c r="E41" s="115"/>
      <c r="F41" s="116"/>
      <c r="G41" s="61"/>
      <c r="H41" s="62"/>
      <c r="I41" s="62"/>
      <c r="J41" s="62"/>
      <c r="K41" s="64"/>
      <c r="L41" s="61"/>
      <c r="M41" s="62"/>
      <c r="N41" s="62"/>
      <c r="O41" s="62"/>
      <c r="P41" s="674"/>
      <c r="Q41" s="61"/>
      <c r="R41" s="62"/>
      <c r="S41" s="62"/>
      <c r="T41" s="62"/>
      <c r="U41" s="63"/>
      <c r="V41" s="675"/>
      <c r="W41" s="62"/>
      <c r="X41" s="62"/>
      <c r="Y41" s="62"/>
      <c r="Z41" s="63"/>
      <c r="AA41" s="61"/>
      <c r="AB41" s="62"/>
      <c r="AC41" s="62"/>
      <c r="AD41" s="62"/>
      <c r="AE41" s="63"/>
      <c r="AF41" s="61"/>
      <c r="AG41" s="62"/>
      <c r="AH41" s="62"/>
      <c r="AI41" s="62"/>
      <c r="AJ41" s="113"/>
      <c r="AK41" s="61"/>
      <c r="AL41" s="62"/>
      <c r="AM41" s="62"/>
      <c r="AN41" s="62"/>
      <c r="AO41" s="64"/>
    </row>
    <row r="42" spans="1:44" x14ac:dyDescent="0.3">
      <c r="A42" s="33" t="s">
        <v>102</v>
      </c>
      <c r="B42" s="33"/>
      <c r="C42" s="43" t="s">
        <v>117</v>
      </c>
      <c r="D42" s="91" t="s">
        <v>118</v>
      </c>
      <c r="E42" s="625"/>
      <c r="F42" s="60">
        <f>15*(SUM(G42:J42,L42:O42,Q42:T42,V42:Y42,AA42:AD42,AF42:AI42,AK42:AN42))</f>
        <v>60</v>
      </c>
      <c r="G42" s="61"/>
      <c r="H42" s="62"/>
      <c r="I42" s="62"/>
      <c r="J42" s="62"/>
      <c r="K42" s="64"/>
      <c r="L42" s="61"/>
      <c r="M42" s="62"/>
      <c r="N42" s="62"/>
      <c r="O42" s="62"/>
      <c r="P42" s="674"/>
      <c r="Q42" s="61">
        <v>2</v>
      </c>
      <c r="R42" s="62"/>
      <c r="S42" s="408">
        <v>2</v>
      </c>
      <c r="T42" s="62"/>
      <c r="U42" s="63">
        <v>6</v>
      </c>
      <c r="V42" s="675"/>
      <c r="W42" s="62"/>
      <c r="X42" s="62"/>
      <c r="Y42" s="62"/>
      <c r="Z42" s="63"/>
      <c r="AA42" s="61"/>
      <c r="AB42" s="62"/>
      <c r="AC42" s="62"/>
      <c r="AD42" s="62"/>
      <c r="AE42" s="63"/>
      <c r="AF42" s="61"/>
      <c r="AG42" s="62"/>
      <c r="AH42" s="62"/>
      <c r="AI42" s="62"/>
      <c r="AJ42" s="64"/>
      <c r="AK42" s="61"/>
      <c r="AL42" s="62"/>
      <c r="AM42" s="62"/>
      <c r="AN42" s="62"/>
      <c r="AO42" s="64"/>
      <c r="AQ42" s="22" t="s">
        <v>344</v>
      </c>
      <c r="AR42" s="22">
        <v>6</v>
      </c>
    </row>
    <row r="43" spans="1:44" x14ac:dyDescent="0.3">
      <c r="A43" s="33" t="s">
        <v>102</v>
      </c>
      <c r="B43" s="33"/>
      <c r="C43" s="43" t="s">
        <v>119</v>
      </c>
      <c r="D43" s="91" t="s">
        <v>120</v>
      </c>
      <c r="E43" s="625"/>
      <c r="F43" s="60">
        <f>15*(SUM(G43:J43,L43:O43,Q43:T43,V43:Y43,AA43:AD43,AF43:AI43,AK43:AN43))</f>
        <v>45</v>
      </c>
      <c r="G43" s="61"/>
      <c r="H43" s="62"/>
      <c r="I43" s="62"/>
      <c r="J43" s="62"/>
      <c r="K43" s="64"/>
      <c r="L43" s="61"/>
      <c r="M43" s="62"/>
      <c r="N43" s="62"/>
      <c r="O43" s="62"/>
      <c r="P43" s="674"/>
      <c r="Q43" s="61"/>
      <c r="R43" s="62"/>
      <c r="S43" s="62"/>
      <c r="T43" s="62"/>
      <c r="U43" s="63"/>
      <c r="V43" s="683">
        <v>1</v>
      </c>
      <c r="W43" s="62"/>
      <c r="X43" s="62">
        <v>2</v>
      </c>
      <c r="Y43" s="62"/>
      <c r="Z43" s="63">
        <v>4</v>
      </c>
      <c r="AA43" s="61"/>
      <c r="AB43" s="62"/>
      <c r="AC43" s="62"/>
      <c r="AD43" s="62"/>
      <c r="AE43" s="63"/>
      <c r="AF43" s="61"/>
      <c r="AG43" s="62"/>
      <c r="AH43" s="62"/>
      <c r="AI43" s="62"/>
      <c r="AJ43" s="64"/>
      <c r="AK43" s="61"/>
      <c r="AL43" s="62"/>
      <c r="AM43" s="62"/>
      <c r="AN43" s="62"/>
      <c r="AO43" s="64"/>
      <c r="AQ43" s="22" t="s">
        <v>344</v>
      </c>
      <c r="AR43" s="22">
        <v>4</v>
      </c>
    </row>
    <row r="44" spans="1:44" x14ac:dyDescent="0.3">
      <c r="C44" s="93"/>
      <c r="D44" s="114" t="s">
        <v>121</v>
      </c>
      <c r="E44" s="117"/>
      <c r="F44" s="116"/>
      <c r="G44" s="61"/>
      <c r="H44" s="62"/>
      <c r="I44" s="62"/>
      <c r="J44" s="62"/>
      <c r="K44" s="63"/>
      <c r="L44" s="61"/>
      <c r="M44" s="62"/>
      <c r="N44" s="62"/>
      <c r="O44" s="62"/>
      <c r="P44" s="678"/>
      <c r="Q44" s="61"/>
      <c r="R44" s="62"/>
      <c r="S44" s="62"/>
      <c r="T44" s="62"/>
      <c r="U44" s="64"/>
      <c r="V44" s="675"/>
      <c r="W44" s="62"/>
      <c r="X44" s="62"/>
      <c r="Y44" s="62"/>
      <c r="Z44" s="64"/>
      <c r="AA44" s="61"/>
      <c r="AB44" s="62"/>
      <c r="AC44" s="62"/>
      <c r="AD44" s="62"/>
      <c r="AE44" s="64"/>
      <c r="AF44" s="61"/>
      <c r="AG44" s="62"/>
      <c r="AH44" s="62"/>
      <c r="AI44" s="62"/>
      <c r="AJ44" s="64"/>
      <c r="AK44" s="61"/>
      <c r="AL44" s="62"/>
      <c r="AM44" s="62"/>
      <c r="AN44" s="62"/>
      <c r="AO44" s="64"/>
    </row>
    <row r="45" spans="1:44" x14ac:dyDescent="0.3">
      <c r="A45" s="33" t="s">
        <v>102</v>
      </c>
      <c r="B45" s="33"/>
      <c r="C45" s="43" t="s">
        <v>122</v>
      </c>
      <c r="D45" s="566" t="s">
        <v>123</v>
      </c>
      <c r="E45" s="625"/>
      <c r="F45" s="60">
        <f>15*(SUM(G45:J45,L45:O45,Q45:T45,V45:Y45,AA45:AD45,AF45:AI45,AK45:AN45))</f>
        <v>30</v>
      </c>
      <c r="G45" s="61"/>
      <c r="H45" s="62"/>
      <c r="I45" s="62">
        <v>2</v>
      </c>
      <c r="J45" s="62"/>
      <c r="K45" s="63">
        <v>2</v>
      </c>
      <c r="L45" s="61"/>
      <c r="M45" s="62"/>
      <c r="N45" s="62"/>
      <c r="O45" s="62"/>
      <c r="P45" s="678"/>
      <c r="Q45" s="61"/>
      <c r="R45" s="62"/>
      <c r="S45" s="62"/>
      <c r="T45" s="62"/>
      <c r="U45" s="64"/>
      <c r="V45" s="675"/>
      <c r="W45" s="62"/>
      <c r="X45" s="62"/>
      <c r="Y45" s="62"/>
      <c r="Z45" s="64"/>
      <c r="AA45" s="61"/>
      <c r="AB45" s="62"/>
      <c r="AC45" s="62"/>
      <c r="AD45" s="62"/>
      <c r="AE45" s="64"/>
      <c r="AF45" s="61"/>
      <c r="AG45" s="62"/>
      <c r="AH45" s="62"/>
      <c r="AI45" s="62"/>
      <c r="AJ45" s="64"/>
      <c r="AK45" s="61"/>
      <c r="AL45" s="62"/>
      <c r="AM45" s="62"/>
      <c r="AN45" s="62"/>
      <c r="AO45" s="64"/>
    </row>
    <row r="46" spans="1:44" x14ac:dyDescent="0.3">
      <c r="A46" s="33" t="s">
        <v>85</v>
      </c>
      <c r="B46" s="33"/>
      <c r="C46" s="43" t="s">
        <v>124</v>
      </c>
      <c r="D46" s="58" t="s">
        <v>125</v>
      </c>
      <c r="E46" s="625"/>
      <c r="F46" s="60">
        <f>15*(SUM(G46:J46,L46:O46,Q46:T46,V46:Y46,AA46:AD46,AF46:AI46,AK46:AN46))</f>
        <v>45</v>
      </c>
      <c r="G46" s="61"/>
      <c r="H46" s="62"/>
      <c r="I46" s="62"/>
      <c r="J46" s="62"/>
      <c r="K46" s="63"/>
      <c r="L46" s="411">
        <v>1</v>
      </c>
      <c r="M46" s="62"/>
      <c r="N46" s="408">
        <v>2</v>
      </c>
      <c r="O46" s="62"/>
      <c r="P46" s="679">
        <v>4</v>
      </c>
      <c r="Q46" s="61"/>
      <c r="R46" s="62"/>
      <c r="S46" s="62"/>
      <c r="T46" s="62"/>
      <c r="U46" s="64"/>
      <c r="V46" s="675"/>
      <c r="W46" s="62"/>
      <c r="X46" s="62"/>
      <c r="Y46" s="62"/>
      <c r="Z46" s="64"/>
      <c r="AA46" s="61"/>
      <c r="AB46" s="62"/>
      <c r="AC46" s="62"/>
      <c r="AD46" s="62"/>
      <c r="AE46" s="64"/>
      <c r="AF46" s="61"/>
      <c r="AG46" s="62"/>
      <c r="AH46" s="62"/>
      <c r="AI46" s="62"/>
      <c r="AJ46" s="64"/>
      <c r="AK46" s="61"/>
      <c r="AL46" s="62"/>
      <c r="AM46" s="62"/>
      <c r="AN46" s="62"/>
      <c r="AO46" s="64"/>
      <c r="AQ46" s="22" t="s">
        <v>344</v>
      </c>
      <c r="AR46" s="22">
        <v>4</v>
      </c>
    </row>
    <row r="47" spans="1:44" x14ac:dyDescent="0.3">
      <c r="C47" s="93"/>
      <c r="D47" s="114" t="s">
        <v>126</v>
      </c>
      <c r="E47" s="115"/>
      <c r="F47" s="116"/>
      <c r="G47" s="61"/>
      <c r="H47" s="62"/>
      <c r="I47" s="62"/>
      <c r="J47" s="62"/>
      <c r="K47" s="64"/>
      <c r="L47" s="61"/>
      <c r="M47" s="62"/>
      <c r="N47" s="62"/>
      <c r="O47" s="62"/>
      <c r="P47" s="678"/>
      <c r="Q47" s="61"/>
      <c r="R47" s="62"/>
      <c r="S47" s="62"/>
      <c r="T47" s="62"/>
      <c r="U47" s="64"/>
      <c r="V47" s="675"/>
      <c r="W47" s="62"/>
      <c r="X47" s="62"/>
      <c r="Y47" s="62"/>
      <c r="Z47" s="118"/>
      <c r="AA47" s="61"/>
      <c r="AB47" s="62"/>
      <c r="AC47" s="62"/>
      <c r="AD47" s="62"/>
      <c r="AE47" s="118"/>
      <c r="AF47" s="61"/>
      <c r="AG47" s="62"/>
      <c r="AH47" s="62"/>
      <c r="AI47" s="62"/>
      <c r="AJ47" s="63"/>
      <c r="AK47" s="61"/>
      <c r="AL47" s="62"/>
      <c r="AM47" s="62"/>
      <c r="AN47" s="62"/>
      <c r="AO47" s="64"/>
    </row>
    <row r="48" spans="1:44" s="405" customFormat="1" x14ac:dyDescent="0.3">
      <c r="A48" s="398" t="s">
        <v>102</v>
      </c>
      <c r="B48" s="33"/>
      <c r="C48" s="43" t="s">
        <v>127</v>
      </c>
      <c r="D48" s="567" t="s">
        <v>128</v>
      </c>
      <c r="E48" s="399"/>
      <c r="F48" s="60">
        <f>15*(SUM(G48:J48,L48:O48,Q48:T48,V48:Y48,AA48:AD48,AF48:AI48,AK48:AN48))</f>
        <v>45</v>
      </c>
      <c r="G48" s="61"/>
      <c r="H48" s="62"/>
      <c r="I48" s="62"/>
      <c r="J48" s="62"/>
      <c r="K48" s="64"/>
      <c r="L48" s="112">
        <v>1</v>
      </c>
      <c r="M48" s="62"/>
      <c r="N48" s="408">
        <v>2</v>
      </c>
      <c r="O48" s="62"/>
      <c r="P48" s="679">
        <v>4</v>
      </c>
      <c r="Q48" s="400"/>
      <c r="R48" s="401"/>
      <c r="S48" s="401"/>
      <c r="T48" s="401"/>
      <c r="U48" s="403"/>
      <c r="V48" s="684"/>
      <c r="W48" s="401"/>
      <c r="X48" s="401"/>
      <c r="Y48" s="401"/>
      <c r="Z48" s="403"/>
      <c r="AA48" s="400"/>
      <c r="AB48" s="401"/>
      <c r="AC48" s="401"/>
      <c r="AD48" s="401"/>
      <c r="AE48" s="403"/>
      <c r="AF48" s="400"/>
      <c r="AG48" s="401"/>
      <c r="AH48" s="401"/>
      <c r="AI48" s="401"/>
      <c r="AJ48" s="404"/>
      <c r="AK48" s="400"/>
      <c r="AL48" s="401"/>
      <c r="AM48" s="401"/>
      <c r="AN48" s="401"/>
      <c r="AO48" s="402"/>
      <c r="AQ48" s="405" t="s">
        <v>344</v>
      </c>
      <c r="AR48" s="405">
        <v>4</v>
      </c>
    </row>
    <row r="49" spans="1:44" x14ac:dyDescent="0.3">
      <c r="A49" s="33" t="s">
        <v>102</v>
      </c>
      <c r="B49" s="33"/>
      <c r="C49" s="43" t="s">
        <v>129</v>
      </c>
      <c r="D49" s="58" t="s">
        <v>130</v>
      </c>
      <c r="E49" s="625"/>
      <c r="F49" s="60">
        <f>15*SUM(Q49:S49)</f>
        <v>45</v>
      </c>
      <c r="G49" s="61"/>
      <c r="H49" s="62"/>
      <c r="I49" s="62"/>
      <c r="J49" s="62"/>
      <c r="K49" s="64"/>
      <c r="L49" s="61"/>
      <c r="M49" s="62"/>
      <c r="N49" s="62"/>
      <c r="O49" s="62"/>
      <c r="P49" s="678"/>
      <c r="Q49" s="407">
        <v>2</v>
      </c>
      <c r="R49" s="408"/>
      <c r="S49" s="409">
        <v>1</v>
      </c>
      <c r="T49" s="408"/>
      <c r="U49" s="410">
        <v>2</v>
      </c>
      <c r="V49" s="675"/>
      <c r="W49" s="62"/>
      <c r="X49" s="62"/>
      <c r="Y49" s="62"/>
      <c r="Z49" s="63"/>
      <c r="AF49" s="61"/>
      <c r="AG49" s="62"/>
      <c r="AH49" s="62"/>
      <c r="AI49" s="62"/>
      <c r="AJ49" s="63"/>
      <c r="AK49" s="61"/>
      <c r="AL49" s="62"/>
      <c r="AM49" s="62"/>
      <c r="AN49" s="62"/>
      <c r="AO49" s="64"/>
    </row>
    <row r="50" spans="1:44" x14ac:dyDescent="0.3">
      <c r="C50" s="43"/>
      <c r="D50" s="114" t="s">
        <v>131</v>
      </c>
      <c r="E50" s="115"/>
      <c r="F50" s="60"/>
      <c r="G50" s="61"/>
      <c r="H50" s="62"/>
      <c r="I50" s="62"/>
      <c r="J50" s="62"/>
      <c r="K50" s="64"/>
      <c r="L50" s="61"/>
      <c r="M50" s="62"/>
      <c r="N50" s="62"/>
      <c r="O50" s="62"/>
      <c r="P50" s="678"/>
      <c r="Q50" s="61"/>
      <c r="R50" s="62"/>
      <c r="S50" s="62"/>
      <c r="T50" s="62"/>
      <c r="U50" s="63"/>
      <c r="V50" s="675"/>
      <c r="W50" s="62"/>
      <c r="X50" s="62"/>
      <c r="Y50" s="62"/>
      <c r="Z50" s="63"/>
      <c r="AA50" s="61"/>
      <c r="AB50" s="62"/>
      <c r="AC50" s="62"/>
      <c r="AD50" s="62"/>
      <c r="AE50" s="118"/>
      <c r="AF50" s="61"/>
      <c r="AG50" s="62"/>
      <c r="AH50" s="62"/>
      <c r="AI50" s="62"/>
      <c r="AJ50" s="63"/>
      <c r="AK50" s="61"/>
      <c r="AL50" s="62"/>
      <c r="AM50" s="62"/>
      <c r="AN50" s="62"/>
      <c r="AO50" s="64"/>
    </row>
    <row r="51" spans="1:44" x14ac:dyDescent="0.3">
      <c r="A51" s="33" t="s">
        <v>102</v>
      </c>
      <c r="B51" s="33"/>
      <c r="C51" s="43" t="s">
        <v>132</v>
      </c>
      <c r="D51" s="91" t="s">
        <v>133</v>
      </c>
      <c r="E51" s="115"/>
      <c r="F51" s="60">
        <f>15*(SUM(G51:J51,L51:O51,Q51:T51,V51:Y51,AA51:AD51,AF51:AI51,AK51:AN51))</f>
        <v>45</v>
      </c>
      <c r="G51" s="411"/>
      <c r="H51" s="408"/>
      <c r="I51" s="408"/>
      <c r="J51" s="408"/>
      <c r="K51" s="406"/>
      <c r="L51" s="24">
        <v>1</v>
      </c>
      <c r="N51" s="24">
        <v>2</v>
      </c>
      <c r="P51" s="24">
        <v>4</v>
      </c>
      <c r="Q51" s="61"/>
      <c r="R51" s="62"/>
      <c r="S51" s="62"/>
      <c r="T51" s="62"/>
      <c r="U51" s="63"/>
      <c r="V51" s="675"/>
      <c r="W51" s="62"/>
      <c r="X51" s="62"/>
      <c r="Y51" s="62"/>
      <c r="Z51" s="63"/>
      <c r="AA51" s="61"/>
      <c r="AB51" s="62"/>
      <c r="AC51" s="62"/>
      <c r="AD51" s="62"/>
      <c r="AE51" s="118"/>
      <c r="AF51" s="61"/>
      <c r="AG51" s="62"/>
      <c r="AH51" s="62"/>
      <c r="AI51" s="62"/>
      <c r="AJ51" s="63"/>
      <c r="AK51" s="61"/>
      <c r="AL51" s="62"/>
      <c r="AM51" s="62"/>
      <c r="AN51" s="62"/>
      <c r="AO51" s="64"/>
    </row>
    <row r="52" spans="1:44" x14ac:dyDescent="0.3">
      <c r="A52" s="33" t="s">
        <v>102</v>
      </c>
      <c r="B52" s="33"/>
      <c r="C52" s="43" t="s">
        <v>134</v>
      </c>
      <c r="D52" s="91" t="s">
        <v>135</v>
      </c>
      <c r="E52" s="115"/>
      <c r="F52" s="60">
        <f>15*(SUM(G52:J52,L52:O52,Q52:T52,V52:Y52,AA52:AD52,AF52:AI52,AK52:AN52))</f>
        <v>60</v>
      </c>
      <c r="G52" s="61"/>
      <c r="H52" s="62"/>
      <c r="I52" s="62"/>
      <c r="J52" s="62"/>
      <c r="K52" s="64"/>
      <c r="L52" s="61"/>
      <c r="M52" s="62"/>
      <c r="N52" s="62"/>
      <c r="O52" s="62"/>
      <c r="P52" s="678"/>
      <c r="Q52" s="112">
        <v>2</v>
      </c>
      <c r="R52" s="62"/>
      <c r="S52" s="62">
        <v>2</v>
      </c>
      <c r="T52" s="62"/>
      <c r="U52" s="423">
        <v>6</v>
      </c>
      <c r="V52" s="675"/>
      <c r="W52" s="62"/>
      <c r="X52" s="62"/>
      <c r="Y52" s="62"/>
      <c r="Z52" s="63"/>
      <c r="AA52" s="61"/>
      <c r="AB52" s="62"/>
      <c r="AC52" s="62"/>
      <c r="AD52" s="62"/>
      <c r="AE52" s="118"/>
      <c r="AF52" s="61"/>
      <c r="AG52" s="62"/>
      <c r="AH52" s="62"/>
      <c r="AI52" s="62"/>
      <c r="AJ52" s="63"/>
      <c r="AK52" s="61"/>
      <c r="AL52" s="62"/>
      <c r="AM52" s="62"/>
      <c r="AN52" s="62"/>
      <c r="AO52" s="64"/>
    </row>
    <row r="53" spans="1:44" ht="9.75" customHeight="1" x14ac:dyDescent="0.3">
      <c r="C53" s="93"/>
      <c r="D53" s="114" t="s">
        <v>136</v>
      </c>
      <c r="E53" s="115"/>
      <c r="F53" s="116"/>
      <c r="G53" s="61"/>
      <c r="H53" s="62"/>
      <c r="I53" s="62"/>
      <c r="J53" s="62"/>
      <c r="K53" s="64"/>
      <c r="L53" s="61"/>
      <c r="M53" s="62"/>
      <c r="N53" s="62"/>
      <c r="O53" s="62"/>
      <c r="P53" s="674"/>
      <c r="Q53" s="61"/>
      <c r="R53" s="62"/>
      <c r="S53" s="62"/>
      <c r="T53" s="62"/>
      <c r="U53" s="63"/>
      <c r="V53" s="675"/>
      <c r="W53" s="62"/>
      <c r="X53" s="62"/>
      <c r="Y53" s="62"/>
      <c r="Z53" s="63"/>
      <c r="AA53" s="61"/>
      <c r="AB53" s="62"/>
      <c r="AC53" s="62"/>
      <c r="AD53" s="62"/>
      <c r="AE53" s="118"/>
      <c r="AF53" s="61"/>
      <c r="AG53" s="62"/>
      <c r="AH53" s="62"/>
      <c r="AI53" s="62"/>
      <c r="AJ53" s="63"/>
      <c r="AK53" s="61"/>
      <c r="AL53" s="62"/>
      <c r="AM53" s="62"/>
      <c r="AN53" s="62"/>
      <c r="AO53" s="64"/>
    </row>
    <row r="54" spans="1:44" x14ac:dyDescent="0.3">
      <c r="A54" s="33" t="s">
        <v>102</v>
      </c>
      <c r="B54" s="33"/>
      <c r="C54" s="57" t="s">
        <v>137</v>
      </c>
      <c r="D54" s="575" t="s">
        <v>138</v>
      </c>
      <c r="E54" s="625"/>
      <c r="F54" s="60">
        <f>15*(SUM(G54:J54,L54:O54,Q54:T54,V54:Y54,AA54:AD54,AF54:AI54,AK54:AN54))</f>
        <v>60</v>
      </c>
      <c r="G54" s="61"/>
      <c r="H54" s="62"/>
      <c r="I54" s="62"/>
      <c r="J54" s="62"/>
      <c r="K54" s="64"/>
      <c r="L54" s="61"/>
      <c r="M54" s="62"/>
      <c r="N54" s="62"/>
      <c r="O54" s="62"/>
      <c r="P54" s="674"/>
      <c r="Q54" s="61"/>
      <c r="R54" s="62"/>
      <c r="S54" s="62"/>
      <c r="T54" s="62"/>
      <c r="U54" s="63"/>
      <c r="V54" s="685">
        <v>2</v>
      </c>
      <c r="W54" s="408"/>
      <c r="X54" s="408">
        <v>2</v>
      </c>
      <c r="Y54" s="62"/>
      <c r="Z54" s="410">
        <v>5</v>
      </c>
      <c r="AA54" s="65"/>
      <c r="AB54" s="117"/>
      <c r="AC54" s="117"/>
      <c r="AD54" s="62"/>
      <c r="AE54" s="63"/>
      <c r="AF54" s="65"/>
      <c r="AG54" s="117"/>
      <c r="AH54" s="117"/>
      <c r="AI54" s="62"/>
      <c r="AJ54" s="63"/>
      <c r="AK54" s="61"/>
      <c r="AL54" s="62"/>
      <c r="AM54" s="62"/>
      <c r="AN54" s="62"/>
      <c r="AO54" s="64"/>
      <c r="AQ54" s="22" t="s">
        <v>344</v>
      </c>
      <c r="AR54" s="22">
        <v>4</v>
      </c>
    </row>
    <row r="55" spans="1:44" x14ac:dyDescent="0.3">
      <c r="A55" s="33" t="s">
        <v>102</v>
      </c>
      <c r="B55" s="33"/>
      <c r="C55" s="57" t="s">
        <v>139</v>
      </c>
      <c r="D55" s="568" t="s">
        <v>140</v>
      </c>
      <c r="E55" s="625"/>
      <c r="F55" s="60">
        <f>15*(SUM(G55:J55,L55:O55,Q55:T55,V55:Y55,AA55:AD55,AF55:AI55,AK55:AN55))</f>
        <v>60</v>
      </c>
      <c r="G55" s="61"/>
      <c r="H55" s="62"/>
      <c r="I55" s="62"/>
      <c r="J55" s="62"/>
      <c r="K55" s="64"/>
      <c r="L55" s="61"/>
      <c r="M55" s="62"/>
      <c r="N55" s="62"/>
      <c r="O55" s="62"/>
      <c r="P55" s="674"/>
      <c r="Q55" s="61"/>
      <c r="R55" s="62"/>
      <c r="S55" s="62"/>
      <c r="T55" s="62"/>
      <c r="U55" s="63"/>
      <c r="V55" s="675"/>
      <c r="W55" s="62"/>
      <c r="X55" s="62"/>
      <c r="Y55" s="62"/>
      <c r="Z55" s="63"/>
      <c r="AA55" s="411">
        <v>1</v>
      </c>
      <c r="AB55" s="408"/>
      <c r="AC55" s="408">
        <v>3</v>
      </c>
      <c r="AD55" s="62"/>
      <c r="AE55" s="386">
        <v>4</v>
      </c>
      <c r="AF55" s="61"/>
      <c r="AG55" s="62"/>
      <c r="AH55" s="62"/>
      <c r="AI55" s="62"/>
      <c r="AJ55" s="63"/>
      <c r="AK55" s="61"/>
      <c r="AL55" s="62"/>
      <c r="AM55" s="62"/>
      <c r="AN55" s="62"/>
      <c r="AO55" s="64"/>
      <c r="AQ55" s="22" t="s">
        <v>344</v>
      </c>
      <c r="AR55" s="22">
        <v>4</v>
      </c>
    </row>
    <row r="56" spans="1:44" s="424" customFormat="1" x14ac:dyDescent="0.3">
      <c r="A56" s="416" t="s">
        <v>102</v>
      </c>
      <c r="B56" s="33"/>
      <c r="C56" s="417" t="s">
        <v>141</v>
      </c>
      <c r="D56" s="568" t="s">
        <v>142</v>
      </c>
      <c r="E56" s="418"/>
      <c r="F56" s="419">
        <f>15*(SUM(G56:J56,L56:O56,Q56:T56,V56:Y56,AA56:AD56,AF56:AI56,AK56:AN56))</f>
        <v>60</v>
      </c>
      <c r="G56" s="420"/>
      <c r="H56" s="421"/>
      <c r="I56" s="421"/>
      <c r="J56" s="421"/>
      <c r="K56" s="422"/>
      <c r="L56" s="420"/>
      <c r="M56" s="421"/>
      <c r="N56" s="421"/>
      <c r="O56" s="421"/>
      <c r="P56" s="680"/>
      <c r="Q56" s="420"/>
      <c r="R56" s="421"/>
      <c r="S56" s="421"/>
      <c r="T56" s="421"/>
      <c r="U56" s="423"/>
      <c r="V56" s="686"/>
      <c r="W56" s="421"/>
      <c r="X56" s="421"/>
      <c r="Y56" s="421"/>
      <c r="Z56" s="423"/>
      <c r="AA56" s="420"/>
      <c r="AB56" s="421"/>
      <c r="AC56" s="421"/>
      <c r="AD56" s="421"/>
      <c r="AE56" s="423"/>
      <c r="AF56" s="425">
        <v>1</v>
      </c>
      <c r="AG56" s="426"/>
      <c r="AH56" s="426">
        <v>3</v>
      </c>
      <c r="AI56" s="421"/>
      <c r="AJ56" s="477">
        <v>4</v>
      </c>
      <c r="AK56" s="420"/>
      <c r="AL56" s="421"/>
      <c r="AM56" s="421"/>
      <c r="AN56" s="421"/>
      <c r="AO56" s="422"/>
      <c r="AQ56" s="424" t="s">
        <v>344</v>
      </c>
      <c r="AR56" s="424">
        <v>4</v>
      </c>
    </row>
    <row r="57" spans="1:44" x14ac:dyDescent="0.3">
      <c r="A57" s="33" t="s">
        <v>102</v>
      </c>
      <c r="B57" s="33"/>
      <c r="C57" s="57" t="s">
        <v>143</v>
      </c>
      <c r="D57" s="568" t="s">
        <v>144</v>
      </c>
      <c r="E57" s="45"/>
      <c r="F57" s="60">
        <f>15*(SUM(G57:J57,L57:O57,Q57:T57,V57:Y57,AA57:AD57,AF57:AI57,AK57:AN57))</f>
        <v>45</v>
      </c>
      <c r="G57" s="61"/>
      <c r="H57" s="62"/>
      <c r="I57" s="62"/>
      <c r="J57" s="62"/>
      <c r="K57" s="64"/>
      <c r="L57" s="61"/>
      <c r="M57" s="62"/>
      <c r="N57" s="62"/>
      <c r="O57" s="62"/>
      <c r="P57" s="674"/>
      <c r="Q57" s="61"/>
      <c r="R57" s="62"/>
      <c r="S57" s="62"/>
      <c r="T57" s="62"/>
      <c r="U57" s="64"/>
      <c r="V57" s="675"/>
      <c r="W57" s="62"/>
      <c r="X57" s="62"/>
      <c r="Y57" s="62"/>
      <c r="Z57" s="63"/>
      <c r="AA57" s="112">
        <v>1</v>
      </c>
      <c r="AB57" s="62"/>
      <c r="AC57" s="62">
        <v>2</v>
      </c>
      <c r="AD57" s="62"/>
      <c r="AE57" s="423">
        <v>4</v>
      </c>
      <c r="AF57" s="61"/>
      <c r="AG57" s="62"/>
      <c r="AH57" s="62"/>
      <c r="AI57" s="62"/>
      <c r="AJ57" s="64"/>
      <c r="AK57" s="61"/>
      <c r="AL57" s="62"/>
      <c r="AM57" s="62"/>
      <c r="AN57" s="62"/>
      <c r="AO57" s="63"/>
      <c r="AQ57" s="22" t="s">
        <v>344</v>
      </c>
      <c r="AR57" s="22">
        <v>4</v>
      </c>
    </row>
    <row r="58" spans="1:44" x14ac:dyDescent="0.3">
      <c r="C58" s="93"/>
      <c r="D58" s="114" t="s">
        <v>145</v>
      </c>
      <c r="E58" s="115"/>
      <c r="F58" s="116"/>
      <c r="G58" s="61"/>
      <c r="H58" s="62"/>
      <c r="I58" s="62"/>
      <c r="J58" s="62"/>
      <c r="K58" s="64"/>
      <c r="L58" s="61"/>
      <c r="M58" s="62"/>
      <c r="N58" s="62"/>
      <c r="O58" s="62"/>
      <c r="P58" s="674"/>
      <c r="Q58" s="61"/>
      <c r="R58" s="62"/>
      <c r="S58" s="62"/>
      <c r="T58" s="62"/>
      <c r="U58" s="63"/>
      <c r="V58" s="675"/>
      <c r="W58" s="62"/>
      <c r="X58" s="62"/>
      <c r="Y58" s="62"/>
      <c r="Z58" s="63"/>
      <c r="AA58" s="61"/>
      <c r="AB58" s="62"/>
      <c r="AC58" s="62"/>
      <c r="AD58" s="62"/>
      <c r="AE58" s="63"/>
      <c r="AF58" s="61"/>
      <c r="AG58" s="62"/>
      <c r="AH58" s="62"/>
      <c r="AI58" s="62"/>
      <c r="AJ58" s="64"/>
      <c r="AK58" s="61"/>
      <c r="AL58" s="62"/>
      <c r="AM58" s="62"/>
      <c r="AN58" s="62"/>
      <c r="AO58" s="64"/>
    </row>
    <row r="59" spans="1:44" x14ac:dyDescent="0.3">
      <c r="A59" s="33" t="s">
        <v>102</v>
      </c>
      <c r="B59" s="33"/>
      <c r="C59" s="57" t="s">
        <v>146</v>
      </c>
      <c r="D59" s="569" t="s">
        <v>147</v>
      </c>
      <c r="E59" s="625"/>
      <c r="F59" s="60">
        <f>15*(SUM(G59:J59,L59:O59,Q59:T59,V59:Y59,AA59:AD59,AF59:AI59,AK59:AN59))</f>
        <v>45</v>
      </c>
      <c r="G59" s="61"/>
      <c r="H59" s="62"/>
      <c r="I59" s="62"/>
      <c r="J59" s="62"/>
      <c r="K59" s="64"/>
      <c r="L59" s="61"/>
      <c r="M59" s="62"/>
      <c r="N59" s="62"/>
      <c r="O59" s="62"/>
      <c r="P59" s="674"/>
      <c r="Q59" s="61"/>
      <c r="R59" s="62"/>
      <c r="S59" s="62"/>
      <c r="T59" s="62"/>
      <c r="U59" s="63"/>
      <c r="V59" s="675">
        <v>1</v>
      </c>
      <c r="W59" s="62"/>
      <c r="X59" s="62">
        <v>2</v>
      </c>
      <c r="Y59" s="62"/>
      <c r="Z59" s="63">
        <f>3+1</f>
        <v>4</v>
      </c>
      <c r="AA59" s="61"/>
      <c r="AB59" s="62"/>
      <c r="AC59" s="62"/>
      <c r="AD59" s="62"/>
      <c r="AE59" s="63"/>
      <c r="AF59" s="61"/>
      <c r="AG59" s="62"/>
      <c r="AH59" s="62"/>
      <c r="AI59" s="62"/>
      <c r="AJ59" s="64"/>
      <c r="AK59" s="61"/>
      <c r="AL59" s="62"/>
      <c r="AM59" s="62"/>
      <c r="AN59" s="62"/>
      <c r="AO59" s="64"/>
      <c r="AQ59" s="22" t="s">
        <v>344</v>
      </c>
      <c r="AR59" s="22">
        <v>4</v>
      </c>
    </row>
    <row r="60" spans="1:44" x14ac:dyDescent="0.3">
      <c r="C60" s="93"/>
      <c r="D60" s="114" t="s">
        <v>148</v>
      </c>
      <c r="E60" s="115"/>
      <c r="F60" s="116"/>
      <c r="G60" s="61"/>
      <c r="H60" s="62"/>
      <c r="I60" s="62"/>
      <c r="J60" s="62"/>
      <c r="K60" s="64"/>
      <c r="L60" s="61"/>
      <c r="M60" s="62"/>
      <c r="N60" s="62"/>
      <c r="O60" s="62"/>
      <c r="P60" s="674"/>
      <c r="Q60" s="61"/>
      <c r="R60" s="62"/>
      <c r="S60" s="62"/>
      <c r="T60" s="62"/>
      <c r="U60" s="63"/>
      <c r="V60" s="675"/>
      <c r="W60" s="62"/>
      <c r="X60" s="62"/>
      <c r="Y60" s="62"/>
      <c r="Z60" s="63"/>
      <c r="AA60" s="61"/>
      <c r="AB60" s="62"/>
      <c r="AC60" s="62"/>
      <c r="AD60" s="62"/>
      <c r="AE60" s="63"/>
      <c r="AF60" s="61"/>
      <c r="AG60" s="62"/>
      <c r="AH60" s="62"/>
      <c r="AI60" s="62"/>
      <c r="AJ60" s="64"/>
      <c r="AK60" s="61"/>
      <c r="AL60" s="62"/>
      <c r="AM60" s="62"/>
      <c r="AN60" s="62"/>
      <c r="AO60" s="64"/>
    </row>
    <row r="61" spans="1:44" x14ac:dyDescent="0.3">
      <c r="A61" s="33" t="s">
        <v>102</v>
      </c>
      <c r="B61" s="33"/>
      <c r="C61" s="57" t="s">
        <v>149</v>
      </c>
      <c r="D61" s="569" t="s">
        <v>150</v>
      </c>
      <c r="E61" s="45"/>
      <c r="F61" s="60">
        <f>15*(SUM(G61:J61,L61:O61,Q61:T61,V61:Y61,AA61:AD61,AF61:AI61,AK61:AN61))</f>
        <v>60</v>
      </c>
      <c r="G61" s="61"/>
      <c r="H61" s="62"/>
      <c r="I61" s="62"/>
      <c r="J61" s="62"/>
      <c r="K61" s="113"/>
      <c r="L61" s="61"/>
      <c r="M61" s="62"/>
      <c r="N61" s="62"/>
      <c r="O61" s="62"/>
      <c r="P61" s="678"/>
      <c r="Q61" s="61"/>
      <c r="R61" s="62"/>
      <c r="S61" s="62"/>
      <c r="T61" s="62"/>
      <c r="U61" s="113"/>
      <c r="V61" s="675">
        <v>2</v>
      </c>
      <c r="W61" s="62"/>
      <c r="X61" s="62">
        <v>2</v>
      </c>
      <c r="Y61" s="62"/>
      <c r="Z61" s="113">
        <v>5</v>
      </c>
      <c r="AA61" s="61"/>
      <c r="AB61" s="62"/>
      <c r="AC61" s="62"/>
      <c r="AD61" s="62"/>
      <c r="AE61" s="64"/>
      <c r="AF61" s="61"/>
      <c r="AG61" s="62"/>
      <c r="AH61" s="62"/>
      <c r="AI61" s="62"/>
      <c r="AJ61" s="64"/>
      <c r="AK61" s="61"/>
      <c r="AL61" s="62"/>
      <c r="AM61" s="62"/>
      <c r="AN61" s="62"/>
      <c r="AO61" s="64"/>
      <c r="AQ61" s="22" t="s">
        <v>344</v>
      </c>
      <c r="AR61" s="22">
        <v>5</v>
      </c>
    </row>
    <row r="62" spans="1:44" x14ac:dyDescent="0.3">
      <c r="C62" s="57"/>
      <c r="D62" s="114" t="s">
        <v>151</v>
      </c>
      <c r="E62" s="120"/>
      <c r="F62" s="60"/>
      <c r="G62" s="61"/>
      <c r="H62" s="62"/>
      <c r="I62" s="62"/>
      <c r="J62" s="62"/>
      <c r="K62" s="64"/>
      <c r="L62" s="61"/>
      <c r="M62" s="62"/>
      <c r="N62" s="62"/>
      <c r="O62" s="62"/>
      <c r="P62" s="674"/>
      <c r="Q62" s="61"/>
      <c r="R62" s="62"/>
      <c r="S62" s="62"/>
      <c r="T62" s="62"/>
      <c r="U62" s="63"/>
      <c r="V62" s="675"/>
      <c r="W62" s="62"/>
      <c r="X62" s="62"/>
      <c r="Y62" s="62"/>
      <c r="Z62" s="63"/>
      <c r="AA62" s="61"/>
      <c r="AB62" s="62"/>
      <c r="AC62" s="62"/>
      <c r="AD62" s="62"/>
      <c r="AE62" s="63"/>
      <c r="AF62" s="61"/>
      <c r="AG62" s="62"/>
      <c r="AH62" s="62"/>
      <c r="AI62" s="62"/>
      <c r="AJ62" s="64"/>
      <c r="AK62" s="61"/>
      <c r="AL62" s="62"/>
      <c r="AM62" s="62"/>
      <c r="AN62" s="62"/>
      <c r="AO62" s="64"/>
    </row>
    <row r="63" spans="1:44" x14ac:dyDescent="0.3">
      <c r="A63" s="33" t="s">
        <v>102</v>
      </c>
      <c r="B63" s="33"/>
      <c r="C63" s="57" t="s">
        <v>152</v>
      </c>
      <c r="D63" s="91" t="s">
        <v>153</v>
      </c>
      <c r="E63" s="120"/>
      <c r="F63" s="60">
        <f>15*(SUM(G63:J63,L63:O63,Q63:T63,V63:Y63,AA63:AD63,AF63:AI63,AK63:AN63))</f>
        <v>45</v>
      </c>
      <c r="G63" s="61"/>
      <c r="H63" s="62"/>
      <c r="I63" s="62"/>
      <c r="J63" s="62"/>
      <c r="K63" s="64"/>
      <c r="L63" s="61"/>
      <c r="M63" s="62"/>
      <c r="N63" s="62"/>
      <c r="O63" s="62"/>
      <c r="P63" s="674"/>
      <c r="Q63" s="61">
        <v>1</v>
      </c>
      <c r="R63" s="62"/>
      <c r="S63" s="62">
        <v>2</v>
      </c>
      <c r="T63" s="62"/>
      <c r="U63" s="63">
        <v>4</v>
      </c>
      <c r="V63" s="675"/>
      <c r="W63" s="62"/>
      <c r="X63" s="62"/>
      <c r="Y63" s="62"/>
      <c r="Z63" s="63"/>
      <c r="AA63" s="61"/>
      <c r="AB63" s="62"/>
      <c r="AC63" s="62"/>
      <c r="AD63" s="62"/>
      <c r="AE63" s="63"/>
      <c r="AF63" s="61"/>
      <c r="AG63" s="62"/>
      <c r="AH63" s="62"/>
      <c r="AI63" s="62"/>
      <c r="AJ63" s="64"/>
      <c r="AK63" s="61"/>
      <c r="AL63" s="62"/>
      <c r="AM63" s="62"/>
      <c r="AN63" s="62"/>
      <c r="AO63" s="64"/>
      <c r="AQ63" s="22" t="s">
        <v>344</v>
      </c>
      <c r="AR63" s="22">
        <v>4</v>
      </c>
    </row>
    <row r="64" spans="1:44" x14ac:dyDescent="0.3">
      <c r="A64" s="33" t="s">
        <v>102</v>
      </c>
      <c r="B64" s="33"/>
      <c r="C64" s="57" t="s">
        <v>154</v>
      </c>
      <c r="D64" s="91" t="s">
        <v>155</v>
      </c>
      <c r="E64" s="120"/>
      <c r="F64" s="60">
        <f>15*(SUM(G64:J64,L64:O64,Q64:T64,V64:Y64,AA64:AD64,AF64:AI64,AK64:AN64))</f>
        <v>75</v>
      </c>
      <c r="G64" s="61"/>
      <c r="H64" s="62"/>
      <c r="I64" s="62"/>
      <c r="J64" s="62"/>
      <c r="K64" s="64"/>
      <c r="L64" s="61"/>
      <c r="M64" s="62"/>
      <c r="N64" s="62"/>
      <c r="O64" s="62"/>
      <c r="P64" s="674"/>
      <c r="Q64" s="61"/>
      <c r="R64" s="62"/>
      <c r="S64" s="62"/>
      <c r="T64" s="62"/>
      <c r="U64" s="63"/>
      <c r="V64" s="683">
        <v>2</v>
      </c>
      <c r="W64" s="62"/>
      <c r="X64" s="62">
        <v>3</v>
      </c>
      <c r="Y64" s="62"/>
      <c r="Z64" s="63">
        <f>7-1</f>
        <v>6</v>
      </c>
      <c r="AA64" s="61"/>
      <c r="AB64" s="62"/>
      <c r="AC64" s="62"/>
      <c r="AD64" s="62"/>
      <c r="AE64" s="63"/>
      <c r="AF64" s="61"/>
      <c r="AG64" s="62"/>
      <c r="AH64" s="62"/>
      <c r="AI64" s="62"/>
      <c r="AJ64" s="64"/>
      <c r="AK64" s="61"/>
      <c r="AL64" s="62"/>
      <c r="AM64" s="62"/>
      <c r="AN64" s="62"/>
      <c r="AO64" s="64"/>
      <c r="AQ64" s="22" t="s">
        <v>344</v>
      </c>
      <c r="AR64" s="22">
        <v>6</v>
      </c>
    </row>
    <row r="65" spans="1:44" x14ac:dyDescent="0.3">
      <c r="C65" s="93"/>
      <c r="D65" s="114" t="s">
        <v>156</v>
      </c>
      <c r="E65" s="120"/>
      <c r="F65" s="116"/>
      <c r="G65" s="61"/>
      <c r="H65" s="62"/>
      <c r="I65" s="62"/>
      <c r="J65" s="62"/>
      <c r="K65" s="64"/>
      <c r="L65" s="61"/>
      <c r="M65" s="62"/>
      <c r="N65" s="62"/>
      <c r="O65" s="62"/>
      <c r="P65" s="674"/>
      <c r="Q65" s="61"/>
      <c r="R65" s="62"/>
      <c r="S65" s="62"/>
      <c r="T65" s="62"/>
      <c r="U65" s="118"/>
      <c r="V65" s="675"/>
      <c r="W65" s="62"/>
      <c r="X65" s="62"/>
      <c r="Y65" s="62"/>
      <c r="Z65" s="63"/>
      <c r="AA65" s="61"/>
      <c r="AB65" s="62"/>
      <c r="AC65" s="62"/>
      <c r="AD65" s="62"/>
      <c r="AE65" s="63"/>
      <c r="AF65" s="61"/>
      <c r="AG65" s="62"/>
      <c r="AH65" s="62"/>
      <c r="AI65" s="62"/>
      <c r="AJ65" s="64"/>
      <c r="AK65" s="61"/>
      <c r="AL65" s="62"/>
      <c r="AM65" s="62"/>
      <c r="AN65" s="62"/>
      <c r="AO65" s="64"/>
    </row>
    <row r="66" spans="1:44" ht="27.6" x14ac:dyDescent="0.3">
      <c r="A66" s="33" t="s">
        <v>102</v>
      </c>
      <c r="B66" s="33"/>
      <c r="C66" s="57" t="s">
        <v>157</v>
      </c>
      <c r="D66" s="58" t="s">
        <v>158</v>
      </c>
      <c r="E66" s="45"/>
      <c r="F66" s="60">
        <f>15*(SUM(G66:J66,L66:O66,Q66:T66,V66:Y66,AA66:AD66,AF66:AI66,AK66:AN66))</f>
        <v>60</v>
      </c>
      <c r="G66" s="61"/>
      <c r="H66" s="62"/>
      <c r="I66" s="62"/>
      <c r="J66" s="62"/>
      <c r="K66" s="64"/>
      <c r="L66" s="61"/>
      <c r="M66" s="62"/>
      <c r="N66" s="62"/>
      <c r="O66" s="62"/>
      <c r="P66" s="674"/>
      <c r="Q66" s="196"/>
      <c r="R66" s="197"/>
      <c r="S66" s="197"/>
      <c r="T66" s="197"/>
      <c r="U66" s="199"/>
      <c r="V66" s="675"/>
      <c r="W66" s="62"/>
      <c r="X66" s="62"/>
      <c r="Y66" s="62"/>
      <c r="Z66" s="63"/>
      <c r="AA66" s="61"/>
      <c r="AB66" s="62"/>
      <c r="AC66" s="62"/>
      <c r="AD66" s="62"/>
      <c r="AE66" s="63"/>
      <c r="AF66" s="61"/>
      <c r="AG66" s="62"/>
      <c r="AH66" s="62"/>
      <c r="AI66" s="62">
        <v>4</v>
      </c>
      <c r="AJ66" s="423">
        <v>4</v>
      </c>
      <c r="AK66" s="61"/>
      <c r="AL66" s="62"/>
      <c r="AM66" s="62"/>
      <c r="AN66" s="62"/>
      <c r="AO66" s="64"/>
    </row>
    <row r="67" spans="1:44" x14ac:dyDescent="0.3">
      <c r="A67" s="33" t="s">
        <v>102</v>
      </c>
      <c r="B67" s="33"/>
      <c r="C67" s="57" t="s">
        <v>159</v>
      </c>
      <c r="D67" s="758" t="s">
        <v>160</v>
      </c>
      <c r="E67" s="120"/>
      <c r="F67" s="60">
        <f>15*(SUM(AA67:AC67))</f>
        <v>45</v>
      </c>
      <c r="G67" s="61"/>
      <c r="H67" s="62"/>
      <c r="I67" s="62"/>
      <c r="J67" s="62"/>
      <c r="K67" s="64"/>
      <c r="L67" s="61"/>
      <c r="M67" s="62"/>
      <c r="N67" s="62"/>
      <c r="O67" s="62"/>
      <c r="P67" s="674"/>
      <c r="Q67" s="688"/>
      <c r="R67" s="676"/>
      <c r="S67" s="676"/>
      <c r="T67" s="676"/>
      <c r="U67" s="361"/>
      <c r="V67" s="675"/>
      <c r="W67" s="62"/>
      <c r="X67" s="62"/>
      <c r="Y67" s="62"/>
      <c r="Z67" s="63"/>
      <c r="AA67" s="411">
        <v>2</v>
      </c>
      <c r="AB67" s="408"/>
      <c r="AC67" s="408">
        <v>1</v>
      </c>
      <c r="AD67" s="408"/>
      <c r="AE67" s="412">
        <v>2</v>
      </c>
      <c r="AF67" s="61"/>
      <c r="AG67" s="62"/>
      <c r="AH67" s="62"/>
      <c r="AI67" s="62"/>
      <c r="AJ67" s="64"/>
      <c r="AK67" s="61"/>
      <c r="AL67" s="62"/>
      <c r="AM67" s="62"/>
      <c r="AN67" s="62"/>
      <c r="AO67" s="64"/>
      <c r="AQ67" s="22" t="s">
        <v>344</v>
      </c>
      <c r="AR67" s="22">
        <v>2</v>
      </c>
    </row>
    <row r="68" spans="1:44" x14ac:dyDescent="0.3">
      <c r="C68" s="93"/>
      <c r="D68" s="114" t="s">
        <v>161</v>
      </c>
      <c r="E68" s="45"/>
      <c r="F68" s="60"/>
      <c r="G68" s="61"/>
      <c r="H68" s="62"/>
      <c r="I68" s="62"/>
      <c r="J68" s="62"/>
      <c r="K68" s="64"/>
      <c r="L68" s="61"/>
      <c r="M68" s="62"/>
      <c r="N68" s="62"/>
      <c r="O68" s="62"/>
      <c r="P68" s="674"/>
      <c r="Q68" s="177"/>
      <c r="R68" s="178"/>
      <c r="S68" s="178"/>
      <c r="T68" s="178"/>
      <c r="U68" s="180"/>
      <c r="V68" s="675"/>
      <c r="W68" s="62"/>
      <c r="X68" s="62"/>
      <c r="Y68" s="62"/>
      <c r="Z68" s="63"/>
      <c r="AA68" s="61"/>
      <c r="AB68" s="62"/>
      <c r="AC68" s="62"/>
      <c r="AD68" s="62"/>
      <c r="AE68" s="63"/>
      <c r="AF68" s="61"/>
      <c r="AG68" s="62"/>
      <c r="AH68" s="62"/>
      <c r="AI68" s="62"/>
      <c r="AJ68" s="63"/>
      <c r="AK68" s="61"/>
      <c r="AL68" s="62"/>
      <c r="AM68" s="62"/>
      <c r="AN68" s="62"/>
      <c r="AO68" s="64"/>
    </row>
    <row r="69" spans="1:44" x14ac:dyDescent="0.3">
      <c r="A69" s="33" t="s">
        <v>98</v>
      </c>
      <c r="B69" s="33"/>
      <c r="C69" s="57" t="s">
        <v>162</v>
      </c>
      <c r="D69" s="91" t="s">
        <v>163</v>
      </c>
      <c r="E69" s="45"/>
      <c r="F69" s="60">
        <f>15*(SUM(G69:J69,L69:O69,Q69:T69,V69:Y69,AA69:AD69,AF69:AI69,AK69:AN69))</f>
        <v>45</v>
      </c>
      <c r="G69" s="61"/>
      <c r="H69" s="62"/>
      <c r="I69" s="62"/>
      <c r="J69" s="62"/>
      <c r="K69" s="64"/>
      <c r="L69" s="61"/>
      <c r="M69" s="62"/>
      <c r="N69" s="62"/>
      <c r="O69" s="62"/>
      <c r="P69" s="674"/>
      <c r="Q69" s="61"/>
      <c r="R69" s="62"/>
      <c r="S69" s="62"/>
      <c r="T69" s="62"/>
      <c r="U69" s="64"/>
      <c r="V69" s="675"/>
      <c r="W69" s="62"/>
      <c r="X69" s="62"/>
      <c r="Y69" s="62"/>
      <c r="Z69" s="63"/>
      <c r="AA69" s="61">
        <v>1</v>
      </c>
      <c r="AB69" s="62"/>
      <c r="AC69" s="62">
        <v>2</v>
      </c>
      <c r="AD69" s="62"/>
      <c r="AE69" s="63">
        <v>2</v>
      </c>
      <c r="AF69" s="61"/>
      <c r="AG69" s="62"/>
      <c r="AH69" s="62"/>
      <c r="AI69" s="62"/>
      <c r="AJ69" s="63"/>
      <c r="AK69" s="61"/>
      <c r="AL69" s="62"/>
      <c r="AM69" s="62"/>
      <c r="AN69" s="62"/>
      <c r="AO69" s="64"/>
      <c r="AQ69" s="22" t="s">
        <v>344</v>
      </c>
      <c r="AR69" s="22">
        <v>2</v>
      </c>
    </row>
    <row r="70" spans="1:44" ht="13.95" customHeight="1" x14ac:dyDescent="0.3">
      <c r="C70" s="93"/>
      <c r="D70" s="94" t="s">
        <v>164</v>
      </c>
      <c r="E70" s="120"/>
      <c r="F70" s="116"/>
      <c r="G70" s="61"/>
      <c r="H70" s="62"/>
      <c r="I70" s="62"/>
      <c r="J70" s="62"/>
      <c r="K70" s="64"/>
      <c r="L70" s="61"/>
      <c r="M70" s="62"/>
      <c r="N70" s="62"/>
      <c r="O70" s="62"/>
      <c r="P70" s="674"/>
      <c r="Q70" s="61"/>
      <c r="R70" s="62"/>
      <c r="S70" s="62"/>
      <c r="T70" s="62"/>
      <c r="U70" s="64"/>
      <c r="V70" s="675"/>
      <c r="W70" s="62"/>
      <c r="X70" s="62"/>
      <c r="Y70" s="62"/>
      <c r="Z70" s="63"/>
      <c r="AA70" s="61"/>
      <c r="AB70" s="62"/>
      <c r="AC70" s="62"/>
      <c r="AD70" s="62"/>
      <c r="AE70" s="113"/>
      <c r="AF70" s="61"/>
      <c r="AG70" s="62"/>
      <c r="AH70" s="62"/>
      <c r="AI70" s="62"/>
      <c r="AJ70" s="64"/>
      <c r="AK70" s="61"/>
      <c r="AL70" s="62"/>
      <c r="AM70" s="62"/>
      <c r="AN70" s="62"/>
      <c r="AO70" s="64"/>
    </row>
    <row r="71" spans="1:44" ht="13.95" customHeight="1" x14ac:dyDescent="0.3">
      <c r="A71" s="33" t="s">
        <v>102</v>
      </c>
      <c r="B71" s="33"/>
      <c r="C71" s="57" t="s">
        <v>165</v>
      </c>
      <c r="D71" s="758" t="s">
        <v>166</v>
      </c>
      <c r="E71" s="120"/>
      <c r="F71" s="60">
        <f>15*(SUM(G71:J71,L71:O71,Q71:T71,V71:Y71,AA71:AD71,AF71:AI71,AK71:AN71))</f>
        <v>15</v>
      </c>
      <c r="G71" s="61"/>
      <c r="H71" s="62"/>
      <c r="I71" s="62"/>
      <c r="J71" s="62"/>
      <c r="K71" s="64"/>
      <c r="L71" s="61"/>
      <c r="M71" s="62"/>
      <c r="N71" s="62"/>
      <c r="O71" s="62"/>
      <c r="P71" s="674"/>
      <c r="Q71" s="61"/>
      <c r="R71" s="62"/>
      <c r="S71" s="62"/>
      <c r="T71" s="62"/>
      <c r="U71" s="118"/>
      <c r="V71" s="675"/>
      <c r="W71" s="62"/>
      <c r="X71" s="62"/>
      <c r="Y71" s="62"/>
      <c r="Z71" s="63"/>
      <c r="AA71" s="61"/>
      <c r="AB71" s="62"/>
      <c r="AC71" s="62"/>
      <c r="AD71" s="62"/>
      <c r="AE71" s="63"/>
      <c r="AF71" s="61">
        <v>1</v>
      </c>
      <c r="AG71" s="62"/>
      <c r="AH71" s="62"/>
      <c r="AI71" s="62"/>
      <c r="AJ71" s="64">
        <v>1</v>
      </c>
      <c r="AK71" s="196"/>
      <c r="AL71" s="197"/>
      <c r="AM71" s="197"/>
      <c r="AN71" s="197"/>
      <c r="AO71" s="199"/>
    </row>
    <row r="72" spans="1:44" ht="14.4" thickBot="1" x14ac:dyDescent="0.35">
      <c r="A72" s="33" t="s">
        <v>70</v>
      </c>
      <c r="B72" s="33"/>
      <c r="C72" s="121" t="s">
        <v>167</v>
      </c>
      <c r="D72" s="97" t="s">
        <v>168</v>
      </c>
      <c r="E72" s="98"/>
      <c r="F72" s="122">
        <f>15*(SUM(G72:J72,L72:O72,Q72:T72,V72:Y72,AA72:AD72,AF72:AI72,AK72:AN72))</f>
        <v>15</v>
      </c>
      <c r="G72" s="123"/>
      <c r="H72" s="124"/>
      <c r="I72" s="124"/>
      <c r="J72" s="124"/>
      <c r="K72" s="125"/>
      <c r="L72" s="123"/>
      <c r="M72" s="124"/>
      <c r="N72" s="124"/>
      <c r="O72" s="124"/>
      <c r="P72" s="681"/>
      <c r="Q72" s="123"/>
      <c r="R72" s="124"/>
      <c r="S72" s="124"/>
      <c r="T72" s="124"/>
      <c r="U72" s="125"/>
      <c r="V72" s="687"/>
      <c r="W72" s="124"/>
      <c r="X72" s="124"/>
      <c r="Y72" s="124"/>
      <c r="Z72" s="125"/>
      <c r="AA72" s="123">
        <v>1</v>
      </c>
      <c r="AB72" s="124"/>
      <c r="AC72" s="124"/>
      <c r="AD72" s="124"/>
      <c r="AE72" s="126">
        <v>1</v>
      </c>
      <c r="AF72" s="123"/>
      <c r="AG72" s="124"/>
      <c r="AH72" s="124"/>
      <c r="AI72" s="124"/>
      <c r="AJ72" s="125"/>
      <c r="AK72" s="123"/>
      <c r="AL72" s="124"/>
      <c r="AM72" s="124"/>
      <c r="AN72" s="124"/>
      <c r="AO72" s="126"/>
    </row>
    <row r="73" spans="1:44" x14ac:dyDescent="0.3">
      <c r="D73" s="81" t="s">
        <v>82</v>
      </c>
      <c r="E73" s="82">
        <f>K73+P73+U73+Z73+AE73+AJ73+AO73</f>
        <v>88</v>
      </c>
      <c r="F73" s="83">
        <f>SUM(F39:F72)</f>
        <v>1110</v>
      </c>
      <c r="G73" s="82">
        <f t="shared" ref="G73:AO73" si="3">SUM(G38:G72)</f>
        <v>2</v>
      </c>
      <c r="H73" s="82">
        <f t="shared" si="3"/>
        <v>0</v>
      </c>
      <c r="I73" s="82">
        <f t="shared" si="3"/>
        <v>4</v>
      </c>
      <c r="J73" s="82">
        <f t="shared" si="3"/>
        <v>0</v>
      </c>
      <c r="K73" s="82">
        <f t="shared" si="3"/>
        <v>8</v>
      </c>
      <c r="L73" s="82">
        <f t="shared" si="3"/>
        <v>4</v>
      </c>
      <c r="M73" s="82">
        <f t="shared" si="3"/>
        <v>0</v>
      </c>
      <c r="N73" s="82">
        <f t="shared" si="3"/>
        <v>8</v>
      </c>
      <c r="O73" s="82">
        <f t="shared" si="3"/>
        <v>0</v>
      </c>
      <c r="P73" s="82">
        <f t="shared" si="3"/>
        <v>16</v>
      </c>
      <c r="Q73" s="82">
        <f t="shared" si="3"/>
        <v>7</v>
      </c>
      <c r="R73" s="82">
        <f t="shared" si="3"/>
        <v>0</v>
      </c>
      <c r="S73" s="82">
        <f t="shared" si="3"/>
        <v>7</v>
      </c>
      <c r="T73" s="82">
        <f t="shared" si="3"/>
        <v>0</v>
      </c>
      <c r="U73" s="82">
        <f t="shared" si="3"/>
        <v>18</v>
      </c>
      <c r="V73" s="82">
        <f t="shared" si="3"/>
        <v>8</v>
      </c>
      <c r="W73" s="82">
        <f t="shared" si="3"/>
        <v>0</v>
      </c>
      <c r="X73" s="127">
        <f t="shared" si="3"/>
        <v>11</v>
      </c>
      <c r="Y73" s="82">
        <f t="shared" si="3"/>
        <v>0</v>
      </c>
      <c r="Z73" s="82">
        <f t="shared" si="3"/>
        <v>24</v>
      </c>
      <c r="AA73" s="82">
        <f t="shared" si="3"/>
        <v>6</v>
      </c>
      <c r="AB73" s="82">
        <f t="shared" si="3"/>
        <v>0</v>
      </c>
      <c r="AC73" s="82">
        <f t="shared" si="3"/>
        <v>8</v>
      </c>
      <c r="AD73" s="82">
        <f t="shared" si="3"/>
        <v>0</v>
      </c>
      <c r="AE73" s="82">
        <f t="shared" si="3"/>
        <v>13</v>
      </c>
      <c r="AF73" s="82">
        <f t="shared" si="3"/>
        <v>2</v>
      </c>
      <c r="AG73" s="82">
        <f t="shared" si="3"/>
        <v>0</v>
      </c>
      <c r="AH73" s="82">
        <f t="shared" si="3"/>
        <v>3</v>
      </c>
      <c r="AI73" s="82">
        <f t="shared" si="3"/>
        <v>4</v>
      </c>
      <c r="AJ73" s="82">
        <f t="shared" si="3"/>
        <v>9</v>
      </c>
      <c r="AK73" s="82">
        <f t="shared" si="3"/>
        <v>0</v>
      </c>
      <c r="AL73" s="82">
        <f t="shared" si="3"/>
        <v>0</v>
      </c>
      <c r="AM73" s="82">
        <f t="shared" si="3"/>
        <v>0</v>
      </c>
      <c r="AN73" s="82">
        <f t="shared" si="3"/>
        <v>0</v>
      </c>
      <c r="AO73" s="82">
        <f t="shared" si="3"/>
        <v>0</v>
      </c>
    </row>
    <row r="74" spans="1:44" x14ac:dyDescent="0.3"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R74" s="22">
        <f>SUM(AR9:AR73)</f>
        <v>96</v>
      </c>
    </row>
    <row r="75" spans="1:44" s="100" customFormat="1" ht="15.75" customHeight="1" x14ac:dyDescent="0.3">
      <c r="A75" s="128"/>
      <c r="B75" s="128"/>
      <c r="C75" s="824" t="s">
        <v>169</v>
      </c>
      <c r="D75" s="824"/>
      <c r="E75" s="824"/>
      <c r="F75" s="824"/>
      <c r="G75" s="824"/>
      <c r="H75" s="824"/>
      <c r="I75" s="824"/>
      <c r="J75" s="824"/>
      <c r="K75" s="824"/>
      <c r="L75" s="824"/>
      <c r="M75" s="824"/>
      <c r="N75" s="824"/>
      <c r="O75" s="824"/>
      <c r="P75" s="824"/>
      <c r="Q75" s="824"/>
      <c r="R75" s="824"/>
      <c r="S75" s="824"/>
      <c r="T75" s="824"/>
      <c r="U75" s="824"/>
      <c r="V75" s="824"/>
      <c r="W75" s="824"/>
      <c r="X75" s="824"/>
      <c r="Y75" s="824"/>
      <c r="Z75" s="824"/>
      <c r="AA75" s="824"/>
      <c r="AB75" s="824"/>
      <c r="AC75" s="824"/>
      <c r="AD75" s="824"/>
      <c r="AE75" s="824"/>
      <c r="AF75" s="824"/>
      <c r="AG75" s="824"/>
      <c r="AH75" s="824"/>
      <c r="AI75" s="824"/>
      <c r="AJ75" s="824"/>
      <c r="AK75" s="824"/>
      <c r="AL75" s="824"/>
      <c r="AM75" s="824"/>
      <c r="AN75" s="824"/>
      <c r="AO75" s="824"/>
    </row>
    <row r="76" spans="1:44" ht="7.5" customHeight="1" thickBot="1" x14ac:dyDescent="0.35">
      <c r="C76" s="368"/>
      <c r="E76" s="21"/>
      <c r="F76" s="24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</row>
    <row r="77" spans="1:44" x14ac:dyDescent="0.3">
      <c r="A77" s="33" t="s">
        <v>102</v>
      </c>
      <c r="B77" s="33"/>
      <c r="C77" s="594" t="s">
        <v>170</v>
      </c>
      <c r="D77" s="413" t="s">
        <v>171</v>
      </c>
      <c r="E77" s="130"/>
      <c r="F77" s="37">
        <f t="shared" ref="F77:F86" si="4">15*(SUM(G77:J77,L77:O77,Q77:T77,V77:Y77,AA77:AD77,AF77:AI77,AK77:AN77))</f>
        <v>45</v>
      </c>
      <c r="G77" s="38"/>
      <c r="H77" s="39"/>
      <c r="I77" s="39"/>
      <c r="J77" s="39"/>
      <c r="K77" s="42"/>
      <c r="L77" s="38"/>
      <c r="M77" s="39"/>
      <c r="N77" s="39"/>
      <c r="O77" s="39"/>
      <c r="P77" s="42"/>
      <c r="Q77" s="38"/>
      <c r="R77" s="39"/>
      <c r="S77" s="39"/>
      <c r="T77" s="39"/>
      <c r="U77" s="42"/>
      <c r="V77" s="38"/>
      <c r="W77" s="39"/>
      <c r="X77" s="39"/>
      <c r="Y77" s="39"/>
      <c r="Z77" s="42"/>
      <c r="AA77" s="131"/>
      <c r="AB77" s="132"/>
      <c r="AC77" s="132"/>
      <c r="AD77" s="132"/>
      <c r="AE77" s="133"/>
      <c r="AF77" s="134">
        <v>1</v>
      </c>
      <c r="AG77" s="132"/>
      <c r="AH77" s="132">
        <v>2</v>
      </c>
      <c r="AI77" s="132"/>
      <c r="AJ77" s="135">
        <v>4</v>
      </c>
      <c r="AK77" s="131"/>
      <c r="AL77" s="132"/>
      <c r="AM77" s="132"/>
      <c r="AN77" s="132"/>
      <c r="AO77" s="136"/>
      <c r="AQ77" s="22" t="s">
        <v>344</v>
      </c>
      <c r="AR77" s="22">
        <v>4</v>
      </c>
    </row>
    <row r="78" spans="1:44" s="90" customFormat="1" x14ac:dyDescent="0.25">
      <c r="A78" s="33" t="s">
        <v>102</v>
      </c>
      <c r="B78" s="33"/>
      <c r="C78" s="298" t="s">
        <v>172</v>
      </c>
      <c r="D78" s="566" t="s">
        <v>173</v>
      </c>
      <c r="E78" s="59"/>
      <c r="F78" s="60">
        <f t="shared" si="4"/>
        <v>45</v>
      </c>
      <c r="G78" s="282"/>
      <c r="H78" s="283"/>
      <c r="I78" s="283"/>
      <c r="J78" s="283"/>
      <c r="K78" s="113"/>
      <c r="L78" s="282"/>
      <c r="M78" s="283"/>
      <c r="N78" s="283"/>
      <c r="O78" s="283"/>
      <c r="P78" s="113"/>
      <c r="Q78" s="282"/>
      <c r="R78" s="283"/>
      <c r="S78" s="283"/>
      <c r="T78" s="283"/>
      <c r="U78" s="113"/>
      <c r="V78" s="282"/>
      <c r="W78" s="283"/>
      <c r="X78" s="283"/>
      <c r="Y78" s="283"/>
      <c r="Z78" s="113"/>
      <c r="AA78" s="284">
        <v>1</v>
      </c>
      <c r="AB78" s="59"/>
      <c r="AC78" s="59">
        <v>2</v>
      </c>
      <c r="AD78" s="59"/>
      <c r="AE78" s="212">
        <v>5</v>
      </c>
      <c r="AF78" s="57"/>
      <c r="AG78" s="59"/>
      <c r="AH78" s="59"/>
      <c r="AI78" s="59"/>
      <c r="AJ78" s="184"/>
      <c r="AK78" s="57"/>
      <c r="AL78" s="59"/>
      <c r="AM78" s="59"/>
      <c r="AN78" s="59"/>
      <c r="AO78" s="387"/>
      <c r="AQ78" s="90" t="s">
        <v>344</v>
      </c>
      <c r="AR78" s="90">
        <v>5</v>
      </c>
    </row>
    <row r="79" spans="1:44" x14ac:dyDescent="0.3">
      <c r="A79" s="33" t="s">
        <v>102</v>
      </c>
      <c r="B79" s="33"/>
      <c r="C79" s="298" t="s">
        <v>174</v>
      </c>
      <c r="D79" s="414" t="s">
        <v>175</v>
      </c>
      <c r="E79" s="59"/>
      <c r="F79" s="46">
        <f t="shared" si="4"/>
        <v>45</v>
      </c>
      <c r="G79" s="53"/>
      <c r="H79" s="54"/>
      <c r="I79" s="54"/>
      <c r="J79" s="54"/>
      <c r="K79" s="55"/>
      <c r="L79" s="53"/>
      <c r="M79" s="54"/>
      <c r="N79" s="54"/>
      <c r="O79" s="54"/>
      <c r="P79" s="55"/>
      <c r="Q79" s="53"/>
      <c r="R79" s="54"/>
      <c r="S79" s="54"/>
      <c r="T79" s="54"/>
      <c r="U79" s="55"/>
      <c r="V79" s="53"/>
      <c r="W79" s="54"/>
      <c r="X79" s="54"/>
      <c r="Y79" s="54"/>
      <c r="Z79" s="55"/>
      <c r="AA79" s="137">
        <v>1</v>
      </c>
      <c r="AB79" s="120"/>
      <c r="AC79" s="120">
        <v>2</v>
      </c>
      <c r="AD79" s="120"/>
      <c r="AE79" s="138">
        <v>5</v>
      </c>
      <c r="AF79" s="56"/>
      <c r="AG79" s="120"/>
      <c r="AH79" s="120"/>
      <c r="AI79" s="120"/>
      <c r="AJ79" s="139"/>
      <c r="AK79" s="56"/>
      <c r="AL79" s="120"/>
      <c r="AM79" s="120"/>
      <c r="AN79" s="120"/>
      <c r="AO79" s="140"/>
      <c r="AQ79" s="22" t="s">
        <v>344</v>
      </c>
      <c r="AR79" s="22">
        <v>5</v>
      </c>
    </row>
    <row r="80" spans="1:44" s="424" customFormat="1" x14ac:dyDescent="0.3">
      <c r="A80" s="416" t="s">
        <v>102</v>
      </c>
      <c r="B80" s="416"/>
      <c r="C80" s="298" t="s">
        <v>176</v>
      </c>
      <c r="D80" s="583" t="s">
        <v>177</v>
      </c>
      <c r="E80" s="584"/>
      <c r="F80" s="585">
        <f t="shared" si="4"/>
        <v>15</v>
      </c>
      <c r="G80" s="586"/>
      <c r="H80" s="587"/>
      <c r="I80" s="587"/>
      <c r="J80" s="587"/>
      <c r="K80" s="588"/>
      <c r="L80" s="586"/>
      <c r="M80" s="587"/>
      <c r="N80" s="587"/>
      <c r="O80" s="587"/>
      <c r="P80" s="588"/>
      <c r="Q80" s="586"/>
      <c r="R80" s="587"/>
      <c r="S80" s="587"/>
      <c r="T80" s="587"/>
      <c r="U80" s="588"/>
      <c r="V80" s="586"/>
      <c r="W80" s="587"/>
      <c r="X80" s="587"/>
      <c r="Y80" s="587"/>
      <c r="Z80" s="588"/>
      <c r="AA80" s="589"/>
      <c r="AB80" s="590"/>
      <c r="AC80" s="590"/>
      <c r="AD80" s="590"/>
      <c r="AE80" s="591"/>
      <c r="AF80" s="589">
        <v>1</v>
      </c>
      <c r="AG80" s="590"/>
      <c r="AH80" s="590"/>
      <c r="AI80" s="590"/>
      <c r="AJ80" s="592">
        <v>1</v>
      </c>
      <c r="AK80" s="589"/>
      <c r="AL80" s="590"/>
      <c r="AM80" s="590"/>
      <c r="AN80" s="590"/>
      <c r="AO80" s="593"/>
    </row>
    <row r="81" spans="1:45" x14ac:dyDescent="0.3">
      <c r="A81" s="33" t="s">
        <v>102</v>
      </c>
      <c r="B81" s="33"/>
      <c r="C81" s="298" t="s">
        <v>178</v>
      </c>
      <c r="D81" s="570" t="s">
        <v>179</v>
      </c>
      <c r="E81" s="147"/>
      <c r="F81" s="141">
        <f t="shared" si="4"/>
        <v>30</v>
      </c>
      <c r="G81" s="53"/>
      <c r="H81" s="54"/>
      <c r="I81" s="54"/>
      <c r="J81" s="54"/>
      <c r="K81" s="55"/>
      <c r="L81" s="53"/>
      <c r="M81" s="54"/>
      <c r="N81" s="54"/>
      <c r="O81" s="54"/>
      <c r="P81" s="55"/>
      <c r="Q81" s="53"/>
      <c r="R81" s="54"/>
      <c r="S81" s="54"/>
      <c r="T81" s="54"/>
      <c r="U81" s="55"/>
      <c r="V81" s="53"/>
      <c r="W81" s="54"/>
      <c r="X81" s="54"/>
      <c r="Y81" s="54"/>
      <c r="Z81" s="55"/>
      <c r="AA81" s="56">
        <v>1</v>
      </c>
      <c r="AB81" s="120"/>
      <c r="AC81" s="120">
        <v>1</v>
      </c>
      <c r="AD81" s="120"/>
      <c r="AE81" s="142">
        <v>2</v>
      </c>
      <c r="AF81" s="143"/>
      <c r="AG81" s="144"/>
      <c r="AH81" s="145"/>
      <c r="AI81" s="146"/>
      <c r="AJ81" s="138"/>
      <c r="AK81" s="148"/>
      <c r="AL81" s="149"/>
      <c r="AM81" s="149"/>
      <c r="AN81" s="149"/>
      <c r="AO81" s="150"/>
      <c r="AQ81" s="22" t="s">
        <v>344</v>
      </c>
      <c r="AR81" s="22">
        <v>0</v>
      </c>
    </row>
    <row r="82" spans="1:45" x14ac:dyDescent="0.3">
      <c r="A82" s="33" t="s">
        <v>102</v>
      </c>
      <c r="B82" s="33"/>
      <c r="C82" s="298" t="s">
        <v>180</v>
      </c>
      <c r="D82" s="571" t="s">
        <v>181</v>
      </c>
      <c r="E82" s="68"/>
      <c r="F82" s="141">
        <f t="shared" si="4"/>
        <v>30</v>
      </c>
      <c r="G82" s="53"/>
      <c r="H82" s="54"/>
      <c r="I82" s="54"/>
      <c r="J82" s="54"/>
      <c r="K82" s="55"/>
      <c r="L82" s="53"/>
      <c r="M82" s="54"/>
      <c r="N82" s="54"/>
      <c r="O82" s="54"/>
      <c r="P82" s="55"/>
      <c r="Q82" s="53"/>
      <c r="R82" s="54"/>
      <c r="S82" s="54"/>
      <c r="T82" s="54"/>
      <c r="U82" s="55"/>
      <c r="V82" s="53"/>
      <c r="W82" s="54"/>
      <c r="X82" s="54"/>
      <c r="Y82" s="54"/>
      <c r="Z82" s="55"/>
      <c r="AA82" s="56">
        <v>1</v>
      </c>
      <c r="AB82" s="120"/>
      <c r="AC82" s="120">
        <v>1</v>
      </c>
      <c r="AD82" s="120"/>
      <c r="AE82" s="142">
        <v>3</v>
      </c>
      <c r="AF82" s="143"/>
      <c r="AG82" s="144"/>
      <c r="AH82" s="145"/>
      <c r="AI82" s="146"/>
      <c r="AJ82" s="138"/>
      <c r="AK82" s="148"/>
      <c r="AL82" s="149"/>
      <c r="AM82" s="149"/>
      <c r="AN82" s="149"/>
      <c r="AO82" s="150"/>
    </row>
    <row r="83" spans="1:45" x14ac:dyDescent="0.3">
      <c r="A83" s="33" t="s">
        <v>102</v>
      </c>
      <c r="B83" s="33"/>
      <c r="C83" s="298" t="s">
        <v>182</v>
      </c>
      <c r="D83" s="388" t="s">
        <v>183</v>
      </c>
      <c r="E83" s="252"/>
      <c r="F83" s="325">
        <f>15*(SUM(G83:J83,L83:O83,Q83:T83,V83:Y83,AA83:AD83,AF83:AI83,AK83:AM83))</f>
        <v>30</v>
      </c>
      <c r="G83" s="203"/>
      <c r="H83" s="204"/>
      <c r="I83" s="204"/>
      <c r="J83" s="204"/>
      <c r="K83" s="322"/>
      <c r="L83" s="203"/>
      <c r="M83" s="204"/>
      <c r="N83" s="204"/>
      <c r="O83" s="204"/>
      <c r="P83" s="322"/>
      <c r="Q83" s="203"/>
      <c r="R83" s="204"/>
      <c r="S83" s="204"/>
      <c r="T83" s="204"/>
      <c r="U83" s="322"/>
      <c r="V83" s="203"/>
      <c r="W83" s="204"/>
      <c r="X83" s="204"/>
      <c r="Y83" s="204"/>
      <c r="Z83" s="326"/>
      <c r="AA83" s="203"/>
      <c r="AB83" s="204"/>
      <c r="AC83" s="204"/>
      <c r="AD83" s="204"/>
      <c r="AE83" s="326"/>
      <c r="AF83" s="203"/>
      <c r="AG83" s="204"/>
      <c r="AH83" s="204"/>
      <c r="AI83" s="204"/>
      <c r="AJ83" s="322"/>
      <c r="AK83" s="203">
        <v>1</v>
      </c>
      <c r="AL83" s="204"/>
      <c r="AM83" s="204">
        <v>1</v>
      </c>
      <c r="AO83" s="326">
        <v>3</v>
      </c>
      <c r="AQ83" s="22" t="s">
        <v>344</v>
      </c>
      <c r="AR83" s="22">
        <v>3</v>
      </c>
    </row>
    <row r="84" spans="1:45" x14ac:dyDescent="0.3">
      <c r="A84" s="33" t="s">
        <v>102</v>
      </c>
      <c r="B84" s="33"/>
      <c r="C84" s="298" t="s">
        <v>184</v>
      </c>
      <c r="D84" s="415" t="s">
        <v>185</v>
      </c>
      <c r="E84" s="334"/>
      <c r="F84" s="335">
        <f t="shared" si="4"/>
        <v>60</v>
      </c>
      <c r="G84" s="336"/>
      <c r="H84" s="337"/>
      <c r="I84" s="337"/>
      <c r="J84" s="337"/>
      <c r="K84" s="338"/>
      <c r="L84" s="336"/>
      <c r="M84" s="337"/>
      <c r="N84" s="337"/>
      <c r="O84" s="337"/>
      <c r="P84" s="338"/>
      <c r="Q84" s="336"/>
      <c r="R84" s="337"/>
      <c r="S84" s="337"/>
      <c r="T84" s="337"/>
      <c r="U84" s="338"/>
      <c r="V84" s="336"/>
      <c r="W84" s="337"/>
      <c r="X84" s="337"/>
      <c r="Y84" s="337"/>
      <c r="Z84" s="338"/>
      <c r="AA84" s="339"/>
      <c r="AB84" s="340"/>
      <c r="AC84" s="340"/>
      <c r="AD84" s="340"/>
      <c r="AE84" s="341"/>
      <c r="AF84" s="342">
        <v>2</v>
      </c>
      <c r="AG84" s="340"/>
      <c r="AH84" s="340">
        <v>2</v>
      </c>
      <c r="AI84" s="340"/>
      <c r="AJ84" s="343">
        <v>5</v>
      </c>
      <c r="AK84" s="339"/>
      <c r="AL84" s="340"/>
      <c r="AM84" s="340"/>
      <c r="AN84" s="340"/>
      <c r="AO84" s="344"/>
    </row>
    <row r="85" spans="1:45" x14ac:dyDescent="0.3">
      <c r="A85" s="33" t="s">
        <v>102</v>
      </c>
      <c r="B85" s="33"/>
      <c r="C85" s="298" t="s">
        <v>186</v>
      </c>
      <c r="D85" s="414" t="s">
        <v>187</v>
      </c>
      <c r="E85" s="59"/>
      <c r="F85" s="46">
        <f t="shared" si="4"/>
        <v>30</v>
      </c>
      <c r="G85" s="53"/>
      <c r="H85" s="54"/>
      <c r="I85" s="54"/>
      <c r="J85" s="54"/>
      <c r="K85" s="55"/>
      <c r="L85" s="53"/>
      <c r="M85" s="54"/>
      <c r="N85" s="54"/>
      <c r="O85" s="54"/>
      <c r="P85" s="55"/>
      <c r="Q85" s="53"/>
      <c r="R85" s="54"/>
      <c r="S85" s="54"/>
      <c r="T85" s="54"/>
      <c r="U85" s="55"/>
      <c r="V85" s="53"/>
      <c r="W85" s="54"/>
      <c r="X85" s="54"/>
      <c r="Y85" s="54"/>
      <c r="Z85" s="55"/>
      <c r="AA85" s="56"/>
      <c r="AB85" s="120"/>
      <c r="AC85" s="120"/>
      <c r="AD85" s="120"/>
      <c r="AE85" s="161"/>
      <c r="AF85" s="56"/>
      <c r="AG85" s="120"/>
      <c r="AH85" s="120"/>
      <c r="AI85" s="120"/>
      <c r="AJ85" s="139"/>
      <c r="AK85" s="56">
        <v>1</v>
      </c>
      <c r="AL85" s="120"/>
      <c r="AM85" s="120">
        <v>1</v>
      </c>
      <c r="AN85" s="120"/>
      <c r="AO85" s="139">
        <v>2</v>
      </c>
    </row>
    <row r="86" spans="1:45" x14ac:dyDescent="0.3">
      <c r="A86" s="33" t="s">
        <v>102</v>
      </c>
      <c r="B86" s="33"/>
      <c r="C86" s="298" t="s">
        <v>188</v>
      </c>
      <c r="D86" s="570" t="s">
        <v>189</v>
      </c>
      <c r="E86" s="345"/>
      <c r="F86" s="69">
        <f t="shared" si="4"/>
        <v>30</v>
      </c>
      <c r="G86" s="70"/>
      <c r="H86" s="71"/>
      <c r="I86" s="71"/>
      <c r="J86" s="71"/>
      <c r="K86" s="323"/>
      <c r="L86" s="70"/>
      <c r="M86" s="71"/>
      <c r="N86" s="71"/>
      <c r="O86" s="71"/>
      <c r="P86" s="323"/>
      <c r="Q86" s="70"/>
      <c r="R86" s="71"/>
      <c r="S86" s="71"/>
      <c r="T86" s="71"/>
      <c r="U86" s="323"/>
      <c r="V86" s="70"/>
      <c r="W86" s="71"/>
      <c r="X86" s="71"/>
      <c r="Y86" s="71"/>
      <c r="Z86" s="323"/>
      <c r="AA86" s="230"/>
      <c r="AB86" s="231"/>
      <c r="AC86" s="231"/>
      <c r="AD86" s="231"/>
      <c r="AE86" s="346"/>
      <c r="AF86" s="70"/>
      <c r="AG86" s="231"/>
      <c r="AH86" s="231"/>
      <c r="AI86" s="231"/>
      <c r="AJ86" s="232"/>
      <c r="AK86" s="759">
        <v>1</v>
      </c>
      <c r="AL86" s="231"/>
      <c r="AM86" s="396">
        <v>1</v>
      </c>
      <c r="AN86" s="231"/>
      <c r="AO86" s="389">
        <v>3</v>
      </c>
      <c r="AQ86" s="22" t="s">
        <v>344</v>
      </c>
      <c r="AR86" s="22">
        <v>3</v>
      </c>
    </row>
    <row r="87" spans="1:45" x14ac:dyDescent="0.3">
      <c r="A87" s="33" t="s">
        <v>102</v>
      </c>
      <c r="B87" s="33"/>
      <c r="C87" s="298" t="s">
        <v>190</v>
      </c>
      <c r="D87" s="209" t="s">
        <v>191</v>
      </c>
      <c r="E87" s="119"/>
      <c r="F87" s="327"/>
      <c r="G87" s="47"/>
      <c r="H87" s="48"/>
      <c r="I87" s="48"/>
      <c r="J87" s="48"/>
      <c r="K87" s="49"/>
      <c r="L87" s="47"/>
      <c r="M87" s="48"/>
      <c r="N87" s="48"/>
      <c r="O87" s="48"/>
      <c r="P87" s="49"/>
      <c r="Q87" s="47"/>
      <c r="R87" s="48"/>
      <c r="S87" s="48"/>
      <c r="T87" s="48"/>
      <c r="U87" s="49"/>
      <c r="V87" s="47"/>
      <c r="W87" s="48"/>
      <c r="X87" s="48"/>
      <c r="Y87" s="48"/>
      <c r="Z87" s="49"/>
      <c r="AA87" s="238"/>
      <c r="AB87" s="239"/>
      <c r="AC87" s="239"/>
      <c r="AD87" s="239"/>
      <c r="AE87" s="328"/>
      <c r="AF87" s="329" t="s">
        <v>192</v>
      </c>
      <c r="AG87" s="330"/>
      <c r="AH87" s="331"/>
      <c r="AI87" s="332"/>
      <c r="AJ87" s="333">
        <v>4</v>
      </c>
      <c r="AK87" s="845" t="s">
        <v>193</v>
      </c>
      <c r="AL87" s="846"/>
      <c r="AM87" s="846"/>
      <c r="AN87" s="846"/>
      <c r="AO87" s="847"/>
    </row>
    <row r="88" spans="1:45" x14ac:dyDescent="0.3">
      <c r="A88" s="33" t="s">
        <v>102</v>
      </c>
      <c r="B88" s="33"/>
      <c r="C88" s="298" t="s">
        <v>194</v>
      </c>
      <c r="D88" s="151" t="s">
        <v>195</v>
      </c>
      <c r="E88" s="147"/>
      <c r="F88" s="141">
        <f>15*(SUM(G88:J88,L88:O88,Q88:T88,V88:Y88,AA88:AD88,AF88:AI88,AK88:AN88))</f>
        <v>15</v>
      </c>
      <c r="G88" s="53"/>
      <c r="H88" s="54"/>
      <c r="I88" s="54"/>
      <c r="J88" s="54"/>
      <c r="K88" s="55"/>
      <c r="L88" s="53"/>
      <c r="M88" s="54"/>
      <c r="N88" s="54"/>
      <c r="O88" s="54"/>
      <c r="P88" s="55"/>
      <c r="Q88" s="53"/>
      <c r="R88" s="54"/>
      <c r="S88" s="54"/>
      <c r="T88" s="54"/>
      <c r="U88" s="55"/>
      <c r="V88" s="53"/>
      <c r="W88" s="54"/>
      <c r="X88" s="54"/>
      <c r="Y88" s="54"/>
      <c r="Z88" s="55"/>
      <c r="AA88" s="56"/>
      <c r="AB88" s="120"/>
      <c r="AC88" s="120"/>
      <c r="AD88" s="120"/>
      <c r="AE88" s="142"/>
      <c r="AF88" s="56"/>
      <c r="AG88" s="120">
        <v>1</v>
      </c>
      <c r="AH88" s="120"/>
      <c r="AI88" s="120"/>
      <c r="AJ88" s="139">
        <v>1</v>
      </c>
      <c r="AK88" s="56"/>
      <c r="AL88" s="120"/>
      <c r="AM88" s="120"/>
      <c r="AN88" s="120"/>
      <c r="AO88" s="139"/>
    </row>
    <row r="89" spans="1:45" x14ac:dyDescent="0.3">
      <c r="A89" s="33" t="s">
        <v>102</v>
      </c>
      <c r="B89" s="33"/>
      <c r="C89" s="298" t="s">
        <v>196</v>
      </c>
      <c r="D89" s="152" t="s">
        <v>197</v>
      </c>
      <c r="E89" s="153"/>
      <c r="F89" s="141">
        <f>15*(SUM(G89:J89,L89:O89,Q89:T89,V89:Y89,AA89:AD89,AF89:AI89,AK89:AN89))</f>
        <v>15</v>
      </c>
      <c r="G89" s="53"/>
      <c r="H89" s="54"/>
      <c r="I89" s="54"/>
      <c r="J89" s="54"/>
      <c r="K89" s="55"/>
      <c r="L89" s="53"/>
      <c r="M89" s="54"/>
      <c r="N89" s="54"/>
      <c r="O89" s="54"/>
      <c r="P89" s="55"/>
      <c r="Q89" s="53"/>
      <c r="R89" s="54"/>
      <c r="S89" s="54"/>
      <c r="T89" s="54"/>
      <c r="U89" s="55"/>
      <c r="V89" s="53"/>
      <c r="W89" s="54"/>
      <c r="X89" s="54"/>
      <c r="Y89" s="54"/>
      <c r="Z89" s="55"/>
      <c r="AA89" s="56"/>
      <c r="AB89" s="120"/>
      <c r="AC89" s="120"/>
      <c r="AD89" s="120"/>
      <c r="AE89" s="142"/>
      <c r="AF89" s="56"/>
      <c r="AG89" s="120"/>
      <c r="AH89" s="120"/>
      <c r="AI89" s="120"/>
      <c r="AJ89" s="139"/>
      <c r="AK89" s="56"/>
      <c r="AL89" s="120">
        <v>1</v>
      </c>
      <c r="AM89" s="120"/>
      <c r="AN89" s="120"/>
      <c r="AO89" s="139">
        <v>1</v>
      </c>
    </row>
    <row r="90" spans="1:45" ht="14.4" thickBot="1" x14ac:dyDescent="0.35">
      <c r="A90" s="33" t="s">
        <v>102</v>
      </c>
      <c r="B90" s="33"/>
      <c r="C90" s="595" t="s">
        <v>198</v>
      </c>
      <c r="D90" s="154" t="s">
        <v>28</v>
      </c>
      <c r="E90" s="98"/>
      <c r="F90" s="99">
        <f>15*(SUM(G90:J90,L90:O90,Q90:T90,V90:Y90,AA90:AD90,AG90:AI90,AL90:AN90))</f>
        <v>0</v>
      </c>
      <c r="G90" s="78"/>
      <c r="H90" s="79"/>
      <c r="I90" s="79"/>
      <c r="J90" s="79"/>
      <c r="K90" s="80"/>
      <c r="L90" s="78"/>
      <c r="M90" s="79"/>
      <c r="N90" s="79"/>
      <c r="O90" s="79"/>
      <c r="P90" s="80"/>
      <c r="Q90" s="78"/>
      <c r="R90" s="79"/>
      <c r="S90" s="79"/>
      <c r="T90" s="79"/>
      <c r="U90" s="80"/>
      <c r="V90" s="78"/>
      <c r="W90" s="79"/>
      <c r="X90" s="79"/>
      <c r="Y90" s="79"/>
      <c r="Z90" s="80"/>
      <c r="AA90" s="155"/>
      <c r="AB90" s="156"/>
      <c r="AC90" s="156"/>
      <c r="AD90" s="156"/>
      <c r="AE90" s="157"/>
      <c r="AF90" s="155"/>
      <c r="AG90" s="156"/>
      <c r="AH90" s="156"/>
      <c r="AI90" s="156"/>
      <c r="AJ90" s="158"/>
      <c r="AK90" s="155"/>
      <c r="AL90" s="156"/>
      <c r="AM90" s="156"/>
      <c r="AN90" s="156"/>
      <c r="AO90" s="159">
        <v>15</v>
      </c>
    </row>
    <row r="91" spans="1:45" x14ac:dyDescent="0.3">
      <c r="D91" s="81" t="s">
        <v>82</v>
      </c>
      <c r="E91" s="82">
        <f>K91+P91+U91+Z91+AE91+AJ91+AO91</f>
        <v>54</v>
      </c>
      <c r="F91" s="83">
        <f t="shared" ref="F91:AE91" si="5">SUM(F77:F90)</f>
        <v>390</v>
      </c>
      <c r="G91" s="82">
        <f t="shared" si="5"/>
        <v>0</v>
      </c>
      <c r="H91" s="82">
        <f t="shared" si="5"/>
        <v>0</v>
      </c>
      <c r="I91" s="82">
        <f t="shared" si="5"/>
        <v>0</v>
      </c>
      <c r="J91" s="82">
        <f t="shared" si="5"/>
        <v>0</v>
      </c>
      <c r="K91" s="82">
        <f t="shared" si="5"/>
        <v>0</v>
      </c>
      <c r="L91" s="82">
        <f t="shared" si="5"/>
        <v>0</v>
      </c>
      <c r="M91" s="82">
        <f t="shared" si="5"/>
        <v>0</v>
      </c>
      <c r="N91" s="82">
        <f t="shared" si="5"/>
        <v>0</v>
      </c>
      <c r="O91" s="82">
        <f t="shared" si="5"/>
        <v>0</v>
      </c>
      <c r="P91" s="82">
        <f t="shared" si="5"/>
        <v>0</v>
      </c>
      <c r="Q91" s="82">
        <f t="shared" si="5"/>
        <v>0</v>
      </c>
      <c r="R91" s="82">
        <f t="shared" si="5"/>
        <v>0</v>
      </c>
      <c r="S91" s="82">
        <f t="shared" si="5"/>
        <v>0</v>
      </c>
      <c r="T91" s="82">
        <f t="shared" si="5"/>
        <v>0</v>
      </c>
      <c r="U91" s="82">
        <f t="shared" si="5"/>
        <v>0</v>
      </c>
      <c r="V91" s="82">
        <f t="shared" si="5"/>
        <v>0</v>
      </c>
      <c r="W91" s="82">
        <f t="shared" si="5"/>
        <v>0</v>
      </c>
      <c r="X91" s="82">
        <f t="shared" si="5"/>
        <v>0</v>
      </c>
      <c r="Y91" s="82">
        <f t="shared" si="5"/>
        <v>0</v>
      </c>
      <c r="Z91" s="82">
        <f t="shared" si="5"/>
        <v>0</v>
      </c>
      <c r="AA91" s="160">
        <f t="shared" si="5"/>
        <v>4</v>
      </c>
      <c r="AB91" s="160">
        <f t="shared" si="5"/>
        <v>0</v>
      </c>
      <c r="AC91" s="160">
        <f t="shared" si="5"/>
        <v>6</v>
      </c>
      <c r="AD91" s="160">
        <f t="shared" si="5"/>
        <v>0</v>
      </c>
      <c r="AE91" s="160">
        <f t="shared" si="5"/>
        <v>15</v>
      </c>
      <c r="AF91" s="82">
        <f>SUM(AF77:AF89,AF90)</f>
        <v>4</v>
      </c>
      <c r="AG91" s="82">
        <f>SUM(AG77:AG89,AG90)</f>
        <v>1</v>
      </c>
      <c r="AH91" s="82">
        <f>SUM(AH77:AH89,AH90)</f>
        <v>4</v>
      </c>
      <c r="AI91" s="82">
        <f>SUM(AI77:AI89,AI90)</f>
        <v>0</v>
      </c>
      <c r="AJ91" s="82">
        <f>SUM(AJ77:AJ90)</f>
        <v>15</v>
      </c>
      <c r="AK91" s="82">
        <f>SUM(AK77:AK89,AK90)</f>
        <v>3</v>
      </c>
      <c r="AL91" s="82">
        <f>SUM(AL77:AL89,AL90)</f>
        <v>1</v>
      </c>
      <c r="AM91" s="82">
        <f>SUM(AM77:AM89,AM90)</f>
        <v>3</v>
      </c>
      <c r="AN91" s="82">
        <f>SUM(AN77:AN89,AN90)</f>
        <v>0</v>
      </c>
      <c r="AO91" s="82">
        <f>SUM(AO77:AO90)</f>
        <v>24</v>
      </c>
      <c r="AS91" s="848">
        <f>AO91+AJ91+AE91</f>
        <v>54</v>
      </c>
    </row>
    <row r="92" spans="1:45" x14ac:dyDescent="0.3">
      <c r="E92" s="24"/>
      <c r="F92" s="24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  <c r="AR92" s="22">
        <f>SUM(AR77:AR91)</f>
        <v>20</v>
      </c>
    </row>
    <row r="93" spans="1:45" x14ac:dyDescent="0.3">
      <c r="D93" s="84"/>
      <c r="E93" s="24"/>
      <c r="F93" s="24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</row>
    <row r="94" spans="1:45" ht="15.6" x14ac:dyDescent="0.3">
      <c r="C94" s="100"/>
      <c r="D94" s="100"/>
      <c r="E94" s="100"/>
      <c r="F94" s="100"/>
      <c r="G94" s="100"/>
      <c r="H94" s="100"/>
      <c r="I94" s="100"/>
      <c r="J94" s="100"/>
      <c r="K94" s="101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O94" s="22"/>
    </row>
    <row r="95" spans="1:45" s="360" customFormat="1" ht="15.75" customHeight="1" x14ac:dyDescent="0.3">
      <c r="A95" s="359"/>
      <c r="B95" s="359"/>
      <c r="C95" s="844" t="s">
        <v>199</v>
      </c>
      <c r="D95" s="844"/>
      <c r="E95" s="844"/>
      <c r="F95" s="844"/>
      <c r="G95" s="844"/>
      <c r="H95" s="844"/>
      <c r="I95" s="844"/>
      <c r="J95" s="844"/>
      <c r="K95" s="844"/>
      <c r="L95" s="844"/>
      <c r="M95" s="844"/>
      <c r="N95" s="844"/>
      <c r="O95" s="844"/>
      <c r="P95" s="844"/>
      <c r="Q95" s="844"/>
      <c r="R95" s="844"/>
      <c r="S95" s="844"/>
      <c r="T95" s="844"/>
      <c r="U95" s="844"/>
      <c r="V95" s="844"/>
      <c r="W95" s="844"/>
      <c r="X95" s="844"/>
      <c r="Y95" s="844"/>
      <c r="Z95" s="844"/>
      <c r="AA95" s="844"/>
      <c r="AB95" s="844"/>
      <c r="AC95" s="844"/>
      <c r="AD95" s="844"/>
      <c r="AE95" s="844"/>
      <c r="AF95" s="844"/>
      <c r="AG95" s="844"/>
      <c r="AH95" s="844"/>
      <c r="AI95" s="844"/>
      <c r="AJ95" s="844"/>
      <c r="AK95" s="844"/>
      <c r="AL95" s="844"/>
      <c r="AM95" s="844"/>
      <c r="AN95" s="844"/>
      <c r="AO95" s="844"/>
    </row>
    <row r="96" spans="1:45" ht="7.5" customHeight="1" thickBot="1" x14ac:dyDescent="0.35">
      <c r="C96" s="368"/>
      <c r="D96" s="368"/>
      <c r="E96" s="369"/>
      <c r="F96" s="370"/>
      <c r="G96" s="371"/>
      <c r="H96" s="371"/>
      <c r="I96" s="371"/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71"/>
      <c r="AF96" s="371"/>
      <c r="AG96" s="371"/>
      <c r="AH96" s="371"/>
      <c r="AI96" s="371"/>
      <c r="AJ96" s="371"/>
      <c r="AK96" s="371"/>
      <c r="AL96" s="371"/>
      <c r="AM96" s="371"/>
      <c r="AN96" s="371"/>
      <c r="AO96" s="371"/>
    </row>
    <row r="97" spans="1:44" x14ac:dyDescent="0.3">
      <c r="A97" s="33" t="s">
        <v>102</v>
      </c>
      <c r="B97" s="33"/>
      <c r="C97" s="594" t="s">
        <v>200</v>
      </c>
      <c r="D97" s="695" t="s">
        <v>201</v>
      </c>
      <c r="E97" s="130"/>
      <c r="F97" s="696">
        <f t="shared" ref="F97:F108" si="6">15*(SUM(G97:J97,L97:O97,Q97:T97,V97:Y97,AA97:AD97,AF97:AI97,AK97:AN97))</f>
        <v>30</v>
      </c>
      <c r="G97" s="47"/>
      <c r="H97" s="48"/>
      <c r="I97" s="48"/>
      <c r="J97" s="48"/>
      <c r="K97" s="237"/>
      <c r="L97" s="47"/>
      <c r="M97" s="48"/>
      <c r="N97" s="48"/>
      <c r="O97" s="48"/>
      <c r="P97" s="237"/>
      <c r="Q97" s="47"/>
      <c r="R97" s="48"/>
      <c r="S97" s="48"/>
      <c r="T97" s="48"/>
      <c r="U97" s="237"/>
      <c r="V97" s="47"/>
      <c r="W97" s="48"/>
      <c r="X97" s="48"/>
      <c r="Y97" s="48"/>
      <c r="Z97" s="237"/>
      <c r="AA97" s="772">
        <v>1</v>
      </c>
      <c r="AB97" s="530"/>
      <c r="AC97" s="530">
        <v>1</v>
      </c>
      <c r="AD97" s="239"/>
      <c r="AE97" s="531">
        <v>4</v>
      </c>
      <c r="AF97" s="238"/>
      <c r="AG97" s="239"/>
      <c r="AH97" s="239"/>
      <c r="AI97" s="239"/>
      <c r="AJ97" s="297"/>
      <c r="AK97" s="238"/>
      <c r="AL97" s="239"/>
      <c r="AM97" s="239"/>
      <c r="AN97" s="239"/>
      <c r="AO97" s="297"/>
      <c r="AQ97" s="22" t="s">
        <v>344</v>
      </c>
    </row>
    <row r="98" spans="1:44" x14ac:dyDescent="0.3">
      <c r="A98" s="33" t="s">
        <v>102</v>
      </c>
      <c r="B98" s="33"/>
      <c r="C98" s="298" t="s">
        <v>202</v>
      </c>
      <c r="D98" s="564" t="s">
        <v>203</v>
      </c>
      <c r="E98" s="59"/>
      <c r="F98" s="532">
        <f t="shared" si="6"/>
        <v>30</v>
      </c>
      <c r="G98" s="61"/>
      <c r="H98" s="62"/>
      <c r="I98" s="62"/>
      <c r="J98" s="62"/>
      <c r="K98" s="183"/>
      <c r="L98" s="61"/>
      <c r="M98" s="62"/>
      <c r="N98" s="62"/>
      <c r="O98" s="62"/>
      <c r="P98" s="183"/>
      <c r="Q98" s="61"/>
      <c r="R98" s="62"/>
      <c r="S98" s="62"/>
      <c r="T98" s="62"/>
      <c r="U98" s="183"/>
      <c r="V98" s="61"/>
      <c r="W98" s="62"/>
      <c r="X98" s="62"/>
      <c r="Y98" s="62"/>
      <c r="Z98" s="183"/>
      <c r="AA98" s="407">
        <v>1</v>
      </c>
      <c r="AB98" s="117"/>
      <c r="AC98" s="409">
        <v>1</v>
      </c>
      <c r="AD98" s="117"/>
      <c r="AE98" s="390">
        <v>4</v>
      </c>
      <c r="AF98" s="65"/>
      <c r="AG98" s="117"/>
      <c r="AH98" s="117"/>
      <c r="AI98" s="117"/>
      <c r="AJ98" s="184"/>
      <c r="AK98" s="65"/>
      <c r="AL98" s="117"/>
      <c r="AM98" s="117"/>
      <c r="AN98" s="117"/>
      <c r="AO98" s="184"/>
      <c r="AQ98" s="22" t="s">
        <v>344</v>
      </c>
      <c r="AR98" s="22">
        <v>4</v>
      </c>
    </row>
    <row r="99" spans="1:44" x14ac:dyDescent="0.3">
      <c r="A99" s="33" t="s">
        <v>102</v>
      </c>
      <c r="B99" s="33"/>
      <c r="C99" s="298" t="s">
        <v>204</v>
      </c>
      <c r="D99" s="564" t="s">
        <v>205</v>
      </c>
      <c r="E99" s="59"/>
      <c r="F99" s="46">
        <f t="shared" si="6"/>
        <v>45</v>
      </c>
      <c r="G99" s="61"/>
      <c r="H99" s="62"/>
      <c r="I99" s="62"/>
      <c r="J99" s="62"/>
      <c r="K99" s="183"/>
      <c r="L99" s="61"/>
      <c r="M99" s="62"/>
      <c r="N99" s="62"/>
      <c r="O99" s="62"/>
      <c r="P99" s="183"/>
      <c r="Q99" s="61"/>
      <c r="R99" s="62"/>
      <c r="S99" s="62"/>
      <c r="T99" s="62"/>
      <c r="U99" s="183"/>
      <c r="V99" s="61"/>
      <c r="W99" s="62"/>
      <c r="X99" s="62"/>
      <c r="Y99" s="62"/>
      <c r="Z99" s="183"/>
      <c r="AA99" s="760">
        <v>1</v>
      </c>
      <c r="AB99" s="117"/>
      <c r="AC99" s="409">
        <v>2</v>
      </c>
      <c r="AD99" s="117"/>
      <c r="AE99" s="533">
        <v>4</v>
      </c>
      <c r="AF99" s="181"/>
      <c r="AG99" s="117"/>
      <c r="AH99" s="117"/>
      <c r="AI99" s="117"/>
      <c r="AJ99" s="184"/>
      <c r="AK99" s="65"/>
      <c r="AL99" s="117"/>
      <c r="AM99" s="117"/>
      <c r="AN99" s="117"/>
      <c r="AO99" s="184"/>
      <c r="AQ99" s="22" t="s">
        <v>344</v>
      </c>
      <c r="AR99" s="22">
        <v>4</v>
      </c>
    </row>
    <row r="100" spans="1:44" x14ac:dyDescent="0.3">
      <c r="A100" s="33" t="s">
        <v>102</v>
      </c>
      <c r="B100" s="33"/>
      <c r="C100" s="298" t="s">
        <v>206</v>
      </c>
      <c r="D100" s="385" t="s">
        <v>183</v>
      </c>
      <c r="E100" s="119"/>
      <c r="F100" s="60">
        <f>15*(SUM(G100:J100,L100:O100,Q100:T100,V100:Y100,AA100:AD100,AF100:AI100,AK100:AM100))</f>
        <v>30</v>
      </c>
      <c r="G100" s="61"/>
      <c r="H100" s="62"/>
      <c r="I100" s="62"/>
      <c r="J100" s="62"/>
      <c r="K100" s="64"/>
      <c r="L100" s="61"/>
      <c r="M100" s="62"/>
      <c r="N100" s="62"/>
      <c r="O100" s="62"/>
      <c r="P100" s="64"/>
      <c r="Q100" s="61"/>
      <c r="R100" s="62"/>
      <c r="S100" s="62"/>
      <c r="T100" s="62"/>
      <c r="U100" s="64"/>
      <c r="V100" s="61"/>
      <c r="W100" s="62"/>
      <c r="X100" s="62"/>
      <c r="Y100" s="62"/>
      <c r="Z100" s="63"/>
      <c r="AA100" s="61"/>
      <c r="AB100" s="62"/>
      <c r="AC100" s="62"/>
      <c r="AD100" s="62"/>
      <c r="AE100" s="63"/>
      <c r="AF100" s="61"/>
      <c r="AG100" s="62"/>
      <c r="AH100" s="62"/>
      <c r="AI100" s="62"/>
      <c r="AJ100" s="64"/>
      <c r="AK100" s="61">
        <v>1</v>
      </c>
      <c r="AL100" s="62"/>
      <c r="AM100" s="408">
        <v>1</v>
      </c>
      <c r="AO100" s="63">
        <v>3</v>
      </c>
      <c r="AQ100" s="22" t="s">
        <v>344</v>
      </c>
      <c r="AR100" s="22">
        <v>3</v>
      </c>
    </row>
    <row r="101" spans="1:44" x14ac:dyDescent="0.3">
      <c r="A101" s="33" t="s">
        <v>102</v>
      </c>
      <c r="B101" s="33"/>
      <c r="C101" s="298" t="s">
        <v>207</v>
      </c>
      <c r="D101" s="570" t="s">
        <v>208</v>
      </c>
      <c r="E101" s="153"/>
      <c r="F101" s="60">
        <f t="shared" ref="F101:F104" si="7">15*(SUM(G101:J101,L101:O101,Q101:T101,V101:Y101,AA101:AD101,AF101:AI101,AK101:AN101))</f>
        <v>30</v>
      </c>
      <c r="G101" s="203"/>
      <c r="H101" s="204"/>
      <c r="I101" s="204"/>
      <c r="J101" s="204"/>
      <c r="K101" s="578"/>
      <c r="L101" s="203"/>
      <c r="M101" s="204"/>
      <c r="N101" s="204"/>
      <c r="O101" s="204"/>
      <c r="P101" s="578"/>
      <c r="Q101" s="203"/>
      <c r="R101" s="204"/>
      <c r="S101" s="204"/>
      <c r="T101" s="204"/>
      <c r="U101" s="578"/>
      <c r="V101" s="203"/>
      <c r="W101" s="204"/>
      <c r="X101" s="204"/>
      <c r="Y101" s="204"/>
      <c r="Z101" s="578"/>
      <c r="AA101" s="213"/>
      <c r="AB101" s="214"/>
      <c r="AC101" s="214"/>
      <c r="AD101" s="214"/>
      <c r="AE101" s="579"/>
      <c r="AF101" s="774">
        <v>1</v>
      </c>
      <c r="AG101" s="397"/>
      <c r="AH101" s="397">
        <v>1</v>
      </c>
      <c r="AI101" s="397"/>
      <c r="AJ101" s="580">
        <v>2</v>
      </c>
      <c r="AK101" s="213"/>
      <c r="AL101" s="214"/>
      <c r="AM101" s="214"/>
      <c r="AN101" s="214"/>
      <c r="AO101" s="216"/>
    </row>
    <row r="102" spans="1:44" x14ac:dyDescent="0.3">
      <c r="A102" s="33" t="s">
        <v>102</v>
      </c>
      <c r="B102" s="33"/>
      <c r="C102" s="298" t="s">
        <v>209</v>
      </c>
      <c r="D102" s="565" t="s">
        <v>210</v>
      </c>
      <c r="E102" s="68"/>
      <c r="F102" s="69">
        <f t="shared" si="7"/>
        <v>30</v>
      </c>
      <c r="G102" s="218"/>
      <c r="H102" s="219"/>
      <c r="I102" s="219"/>
      <c r="J102" s="219"/>
      <c r="K102" s="220"/>
      <c r="L102" s="218"/>
      <c r="M102" s="219"/>
      <c r="N102" s="219"/>
      <c r="O102" s="219"/>
      <c r="P102" s="220"/>
      <c r="Q102" s="218"/>
      <c r="R102" s="219"/>
      <c r="S102" s="219"/>
      <c r="T102" s="219"/>
      <c r="U102" s="220"/>
      <c r="V102" s="218"/>
      <c r="W102" s="219"/>
      <c r="X102" s="219"/>
      <c r="Y102" s="219"/>
      <c r="Z102" s="220"/>
      <c r="AA102" s="221">
        <v>1</v>
      </c>
      <c r="AB102" s="222"/>
      <c r="AC102" s="222">
        <v>1</v>
      </c>
      <c r="AD102" s="222"/>
      <c r="AE102" s="391">
        <v>3</v>
      </c>
      <c r="AF102" s="221"/>
      <c r="AG102" s="222"/>
      <c r="AH102" s="222"/>
      <c r="AI102" s="222"/>
      <c r="AJ102" s="223"/>
      <c r="AK102" s="221"/>
      <c r="AL102" s="222"/>
      <c r="AM102" s="222"/>
      <c r="AN102" s="222"/>
      <c r="AO102" s="223"/>
      <c r="AQ102" s="22" t="s">
        <v>344</v>
      </c>
    </row>
    <row r="103" spans="1:44" x14ac:dyDescent="0.3">
      <c r="A103" s="33" t="s">
        <v>102</v>
      </c>
      <c r="B103" s="33"/>
      <c r="C103" s="298" t="s">
        <v>211</v>
      </c>
      <c r="D103" s="209" t="s">
        <v>212</v>
      </c>
      <c r="E103" s="625"/>
      <c r="F103" s="529">
        <f t="shared" si="7"/>
        <v>75</v>
      </c>
      <c r="G103" s="47"/>
      <c r="H103" s="48"/>
      <c r="I103" s="48"/>
      <c r="J103" s="48"/>
      <c r="K103" s="237"/>
      <c r="L103" s="47"/>
      <c r="M103" s="48"/>
      <c r="N103" s="48"/>
      <c r="O103" s="48"/>
      <c r="P103" s="237"/>
      <c r="Q103" s="47"/>
      <c r="R103" s="48"/>
      <c r="S103" s="48"/>
      <c r="T103" s="48"/>
      <c r="U103" s="237"/>
      <c r="V103" s="47"/>
      <c r="W103" s="48"/>
      <c r="X103" s="48"/>
      <c r="Y103" s="48"/>
      <c r="Z103" s="237"/>
      <c r="AA103" s="238"/>
      <c r="AB103" s="239"/>
      <c r="AC103" s="239"/>
      <c r="AD103" s="239"/>
      <c r="AE103" s="297"/>
      <c r="AF103" s="761">
        <v>2</v>
      </c>
      <c r="AG103" s="530"/>
      <c r="AH103" s="530">
        <v>3</v>
      </c>
      <c r="AI103" s="530"/>
      <c r="AJ103" s="531">
        <v>5</v>
      </c>
      <c r="AK103" s="238"/>
      <c r="AL103" s="239"/>
      <c r="AM103" s="239"/>
      <c r="AN103" s="239"/>
      <c r="AO103" s="324"/>
    </row>
    <row r="104" spans="1:44" x14ac:dyDescent="0.3">
      <c r="A104" s="33" t="s">
        <v>102</v>
      </c>
      <c r="B104" s="33"/>
      <c r="C104" s="298" t="s">
        <v>213</v>
      </c>
      <c r="D104" s="564" t="s">
        <v>214</v>
      </c>
      <c r="E104" s="59"/>
      <c r="F104" s="46">
        <f t="shared" si="7"/>
        <v>45</v>
      </c>
      <c r="G104" s="70"/>
      <c r="H104" s="71"/>
      <c r="I104" s="71"/>
      <c r="J104" s="71"/>
      <c r="K104" s="229"/>
      <c r="L104" s="70"/>
      <c r="M104" s="71"/>
      <c r="N104" s="71"/>
      <c r="O104" s="71"/>
      <c r="P104" s="229"/>
      <c r="Q104" s="70"/>
      <c r="R104" s="71"/>
      <c r="S104" s="71"/>
      <c r="T104" s="71"/>
      <c r="U104" s="229"/>
      <c r="V104" s="70"/>
      <c r="W104" s="71"/>
      <c r="X104" s="71"/>
      <c r="Y104" s="71"/>
      <c r="Z104" s="229"/>
      <c r="AA104" s="230"/>
      <c r="AB104" s="231"/>
      <c r="AC104" s="231"/>
      <c r="AD104" s="231"/>
      <c r="AE104" s="232"/>
      <c r="AF104" s="581">
        <v>1</v>
      </c>
      <c r="AG104" s="396"/>
      <c r="AH104" s="396">
        <v>2</v>
      </c>
      <c r="AI104" s="396"/>
      <c r="AJ104" s="582">
        <v>3</v>
      </c>
      <c r="AK104" s="230"/>
      <c r="AL104" s="231"/>
      <c r="AM104" s="231"/>
      <c r="AN104" s="231"/>
      <c r="AO104" s="232"/>
      <c r="AQ104" s="22" t="s">
        <v>344</v>
      </c>
      <c r="AR104" s="22">
        <v>3</v>
      </c>
    </row>
    <row r="105" spans="1:44" x14ac:dyDescent="0.3">
      <c r="A105" s="33" t="s">
        <v>102</v>
      </c>
      <c r="B105" s="33"/>
      <c r="C105" s="298" t="s">
        <v>215</v>
      </c>
      <c r="D105" s="570" t="s">
        <v>216</v>
      </c>
      <c r="E105" s="345"/>
      <c r="F105" s="69">
        <f>15*(SUM(G105:J105,L105:O105,Q105:T105,V105:Y105,AA105:AD105,AF105:AI105,AK105:AM105))</f>
        <v>45</v>
      </c>
      <c r="G105" s="253"/>
      <c r="H105" s="254"/>
      <c r="I105" s="254"/>
      <c r="J105" s="254"/>
      <c r="K105" s="255"/>
      <c r="L105" s="253"/>
      <c r="M105" s="254"/>
      <c r="N105" s="254"/>
      <c r="O105" s="254"/>
      <c r="P105" s="255"/>
      <c r="Q105" s="253"/>
      <c r="R105" s="254"/>
      <c r="S105" s="254"/>
      <c r="T105" s="254"/>
      <c r="U105" s="255"/>
      <c r="V105" s="253"/>
      <c r="W105" s="254"/>
      <c r="X105" s="254"/>
      <c r="Y105" s="254"/>
      <c r="Z105" s="255"/>
      <c r="AA105" s="257"/>
      <c r="AB105" s="256"/>
      <c r="AC105" s="256"/>
      <c r="AD105" s="256"/>
      <c r="AE105" s="302"/>
      <c r="AF105" s="257"/>
      <c r="AG105" s="256"/>
      <c r="AH105" s="256"/>
      <c r="AI105" s="256"/>
      <c r="AJ105" s="302"/>
      <c r="AK105" s="762">
        <v>1</v>
      </c>
      <c r="AL105" s="256"/>
      <c r="AM105" s="372">
        <v>2</v>
      </c>
      <c r="AO105" s="392">
        <v>5</v>
      </c>
      <c r="AQ105" s="22" t="s">
        <v>344</v>
      </c>
      <c r="AR105" s="22">
        <v>5</v>
      </c>
    </row>
    <row r="106" spans="1:44" x14ac:dyDescent="0.3">
      <c r="A106" s="33" t="s">
        <v>102</v>
      </c>
      <c r="B106" s="33"/>
      <c r="C106" s="298" t="s">
        <v>217</v>
      </c>
      <c r="D106" s="209" t="s">
        <v>191</v>
      </c>
      <c r="E106" s="119"/>
      <c r="F106" s="296"/>
      <c r="G106" s="177"/>
      <c r="H106" s="178"/>
      <c r="I106" s="178"/>
      <c r="J106" s="178"/>
      <c r="K106" s="179"/>
      <c r="L106" s="177"/>
      <c r="M106" s="178"/>
      <c r="N106" s="178"/>
      <c r="O106" s="178"/>
      <c r="P106" s="179"/>
      <c r="Q106" s="177"/>
      <c r="R106" s="178"/>
      <c r="S106" s="178"/>
      <c r="T106" s="178"/>
      <c r="U106" s="179"/>
      <c r="V106" s="177"/>
      <c r="W106" s="178"/>
      <c r="X106" s="178"/>
      <c r="Y106" s="178"/>
      <c r="Z106" s="179"/>
      <c r="AA106" s="181"/>
      <c r="AB106" s="115"/>
      <c r="AC106" s="115"/>
      <c r="AD106" s="115"/>
      <c r="AE106" s="347"/>
      <c r="AF106" s="329" t="s">
        <v>192</v>
      </c>
      <c r="AG106" s="330"/>
      <c r="AH106" s="331"/>
      <c r="AI106" s="348"/>
      <c r="AJ106" s="349">
        <v>4</v>
      </c>
      <c r="AK106" s="350" t="s">
        <v>193</v>
      </c>
      <c r="AL106" s="351"/>
      <c r="AM106" s="351"/>
      <c r="AN106" s="351"/>
      <c r="AO106" s="352"/>
    </row>
    <row r="107" spans="1:44" x14ac:dyDescent="0.3">
      <c r="A107" s="33" t="s">
        <v>102</v>
      </c>
      <c r="B107" s="33"/>
      <c r="C107" s="298" t="s">
        <v>218</v>
      </c>
      <c r="D107" s="209" t="s">
        <v>195</v>
      </c>
      <c r="E107" s="45"/>
      <c r="F107" s="46">
        <f t="shared" si="6"/>
        <v>15</v>
      </c>
      <c r="G107" s="61"/>
      <c r="H107" s="62"/>
      <c r="I107" s="62"/>
      <c r="J107" s="62"/>
      <c r="K107" s="183"/>
      <c r="L107" s="61"/>
      <c r="M107" s="62"/>
      <c r="N107" s="62"/>
      <c r="O107" s="62"/>
      <c r="P107" s="183"/>
      <c r="Q107" s="61"/>
      <c r="R107" s="62"/>
      <c r="S107" s="62"/>
      <c r="T107" s="62"/>
      <c r="U107" s="183"/>
      <c r="V107" s="61"/>
      <c r="W107" s="62"/>
      <c r="X107" s="62"/>
      <c r="Y107" s="62"/>
      <c r="Z107" s="183"/>
      <c r="AA107" s="181"/>
      <c r="AB107" s="115"/>
      <c r="AC107" s="115"/>
      <c r="AD107" s="115"/>
      <c r="AE107" s="211"/>
      <c r="AF107" s="181"/>
      <c r="AG107" s="115">
        <v>1</v>
      </c>
      <c r="AH107" s="115"/>
      <c r="AI107" s="115"/>
      <c r="AJ107" s="184">
        <v>1</v>
      </c>
      <c r="AK107" s="181"/>
      <c r="AL107" s="115"/>
      <c r="AM107" s="115"/>
      <c r="AN107" s="115"/>
      <c r="AO107" s="184"/>
    </row>
    <row r="108" spans="1:44" x14ac:dyDescent="0.3">
      <c r="A108" s="33" t="s">
        <v>102</v>
      </c>
      <c r="B108" s="33"/>
      <c r="C108" s="298" t="s">
        <v>219</v>
      </c>
      <c r="D108" s="209" t="s">
        <v>197</v>
      </c>
      <c r="E108" s="45"/>
      <c r="F108" s="46">
        <f t="shared" si="6"/>
        <v>15</v>
      </c>
      <c r="G108" s="61"/>
      <c r="H108" s="62"/>
      <c r="I108" s="62"/>
      <c r="J108" s="62"/>
      <c r="K108" s="183"/>
      <c r="L108" s="61"/>
      <c r="M108" s="62"/>
      <c r="N108" s="62"/>
      <c r="O108" s="62"/>
      <c r="P108" s="183"/>
      <c r="Q108" s="61"/>
      <c r="R108" s="62"/>
      <c r="S108" s="62"/>
      <c r="T108" s="62"/>
      <c r="U108" s="183"/>
      <c r="V108" s="61"/>
      <c r="W108" s="62"/>
      <c r="X108" s="62"/>
      <c r="Y108" s="62"/>
      <c r="Z108" s="183"/>
      <c r="AA108" s="181"/>
      <c r="AB108" s="115"/>
      <c r="AC108" s="115"/>
      <c r="AD108" s="115"/>
      <c r="AE108" s="211"/>
      <c r="AF108" s="181"/>
      <c r="AG108" s="115"/>
      <c r="AH108" s="115"/>
      <c r="AI108" s="115"/>
      <c r="AJ108" s="184"/>
      <c r="AK108" s="181"/>
      <c r="AL108" s="115">
        <v>1</v>
      </c>
      <c r="AM108" s="115"/>
      <c r="AN108" s="115"/>
      <c r="AO108" s="184">
        <v>1</v>
      </c>
    </row>
    <row r="109" spans="1:44" ht="14.4" thickBot="1" x14ac:dyDescent="0.35">
      <c r="A109" s="33" t="s">
        <v>102</v>
      </c>
      <c r="B109" s="33"/>
      <c r="C109" s="595" t="s">
        <v>220</v>
      </c>
      <c r="D109" s="73" t="s">
        <v>28</v>
      </c>
      <c r="E109" s="74"/>
      <c r="F109" s="75">
        <f>15*(SUM(G109:J109,L109:O109,Q109:T109,V109:Y109,AA109:AD109,AF109:AI109,AK109:AN109))</f>
        <v>0</v>
      </c>
      <c r="G109" s="185"/>
      <c r="H109" s="186"/>
      <c r="I109" s="186"/>
      <c r="J109" s="186"/>
      <c r="K109" s="187"/>
      <c r="L109" s="185"/>
      <c r="M109" s="186"/>
      <c r="N109" s="186"/>
      <c r="O109" s="186"/>
      <c r="P109" s="187"/>
      <c r="Q109" s="185"/>
      <c r="R109" s="186"/>
      <c r="S109" s="186"/>
      <c r="T109" s="186"/>
      <c r="U109" s="187"/>
      <c r="V109" s="185"/>
      <c r="W109" s="186"/>
      <c r="X109" s="186"/>
      <c r="Y109" s="186"/>
      <c r="Z109" s="187"/>
      <c r="AA109" s="188"/>
      <c r="AB109" s="189"/>
      <c r="AC109" s="189"/>
      <c r="AD109" s="189"/>
      <c r="AE109" s="224"/>
      <c r="AF109" s="188"/>
      <c r="AG109" s="189"/>
      <c r="AH109" s="189"/>
      <c r="AI109" s="189"/>
      <c r="AJ109" s="225"/>
      <c r="AK109" s="188"/>
      <c r="AL109" s="189"/>
      <c r="AM109" s="189"/>
      <c r="AN109" s="189"/>
      <c r="AO109" s="190">
        <v>15</v>
      </c>
    </row>
    <row r="110" spans="1:44" x14ac:dyDescent="0.3">
      <c r="D110" s="81" t="s">
        <v>82</v>
      </c>
      <c r="E110" s="82">
        <f>K110+P110+U110+Z110+AE110+AJ110+AO110</f>
        <v>54</v>
      </c>
      <c r="F110" s="83">
        <f t="shared" ref="F110:AJ110" si="8">SUM(F97:F109)</f>
        <v>390</v>
      </c>
      <c r="G110" s="82">
        <f t="shared" si="8"/>
        <v>0</v>
      </c>
      <c r="H110" s="82">
        <f t="shared" si="8"/>
        <v>0</v>
      </c>
      <c r="I110" s="82">
        <f t="shared" si="8"/>
        <v>0</v>
      </c>
      <c r="J110" s="82">
        <f t="shared" si="8"/>
        <v>0</v>
      </c>
      <c r="K110" s="82">
        <f t="shared" si="8"/>
        <v>0</v>
      </c>
      <c r="L110" s="82">
        <f t="shared" si="8"/>
        <v>0</v>
      </c>
      <c r="M110" s="82">
        <f t="shared" si="8"/>
        <v>0</v>
      </c>
      <c r="N110" s="82">
        <f t="shared" si="8"/>
        <v>0</v>
      </c>
      <c r="O110" s="82">
        <f t="shared" si="8"/>
        <v>0</v>
      </c>
      <c r="P110" s="82">
        <f t="shared" si="8"/>
        <v>0</v>
      </c>
      <c r="Q110" s="82">
        <f t="shared" si="8"/>
        <v>0</v>
      </c>
      <c r="R110" s="82">
        <f t="shared" si="8"/>
        <v>0</v>
      </c>
      <c r="S110" s="82">
        <f t="shared" si="8"/>
        <v>0</v>
      </c>
      <c r="T110" s="82">
        <f t="shared" si="8"/>
        <v>0</v>
      </c>
      <c r="U110" s="82">
        <f t="shared" si="8"/>
        <v>0</v>
      </c>
      <c r="V110" s="82">
        <f t="shared" si="8"/>
        <v>0</v>
      </c>
      <c r="W110" s="82">
        <f t="shared" si="8"/>
        <v>0</v>
      </c>
      <c r="X110" s="82">
        <f t="shared" si="8"/>
        <v>0</v>
      </c>
      <c r="Y110" s="82">
        <f t="shared" si="8"/>
        <v>0</v>
      </c>
      <c r="Z110" s="82">
        <f t="shared" si="8"/>
        <v>0</v>
      </c>
      <c r="AA110" s="82">
        <f t="shared" si="8"/>
        <v>4</v>
      </c>
      <c r="AB110" s="82">
        <f t="shared" si="8"/>
        <v>0</v>
      </c>
      <c r="AC110" s="82">
        <f t="shared" si="8"/>
        <v>5</v>
      </c>
      <c r="AD110" s="82">
        <f t="shared" si="8"/>
        <v>0</v>
      </c>
      <c r="AE110" s="82">
        <f t="shared" si="8"/>
        <v>15</v>
      </c>
      <c r="AF110" s="82">
        <f t="shared" si="8"/>
        <v>4</v>
      </c>
      <c r="AG110" s="82">
        <f t="shared" si="8"/>
        <v>1</v>
      </c>
      <c r="AH110" s="82">
        <f t="shared" si="8"/>
        <v>6</v>
      </c>
      <c r="AI110" s="82">
        <f t="shared" si="8"/>
        <v>0</v>
      </c>
      <c r="AJ110" s="82">
        <f t="shared" si="8"/>
        <v>15</v>
      </c>
      <c r="AK110" s="82">
        <f>SUM(AK97:AK108,AK109)</f>
        <v>2</v>
      </c>
      <c r="AL110" s="82">
        <f>SUM(AL97:AL108,AL109)</f>
        <v>1</v>
      </c>
      <c r="AM110" s="82">
        <f>SUM(AM97:AM108,AM109)</f>
        <v>3</v>
      </c>
      <c r="AN110" s="82">
        <f>SUM(AN97:AN108,AN109)</f>
        <v>0</v>
      </c>
      <c r="AO110" s="82">
        <f>SUM(AO97:AO108,AO109)</f>
        <v>24</v>
      </c>
    </row>
    <row r="111" spans="1:44" x14ac:dyDescent="0.3">
      <c r="E111" s="24"/>
      <c r="F111" s="24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R111" s="22">
        <f>SUM(AR97:AR110)</f>
        <v>19</v>
      </c>
    </row>
    <row r="112" spans="1:44" ht="15.6" x14ac:dyDescent="0.3">
      <c r="C112" s="100"/>
      <c r="D112" s="100"/>
      <c r="E112" s="100"/>
      <c r="F112" s="100"/>
      <c r="G112" s="100"/>
      <c r="H112" s="100"/>
      <c r="I112" s="100"/>
      <c r="J112" s="100"/>
      <c r="K112" s="101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O112" s="22"/>
    </row>
    <row r="113" spans="1:44" ht="13.5" customHeight="1" x14ac:dyDescent="0.3">
      <c r="C113" s="824" t="s">
        <v>221</v>
      </c>
      <c r="D113" s="824"/>
      <c r="E113" s="824"/>
      <c r="F113" s="824"/>
      <c r="G113" s="824"/>
      <c r="H113" s="824"/>
      <c r="I113" s="824"/>
      <c r="J113" s="824"/>
      <c r="K113" s="824"/>
      <c r="L113" s="824"/>
      <c r="M113" s="824"/>
      <c r="N113" s="824"/>
      <c r="O113" s="824"/>
      <c r="P113" s="824"/>
      <c r="Q113" s="824"/>
      <c r="R113" s="824"/>
      <c r="S113" s="824"/>
      <c r="T113" s="824"/>
      <c r="U113" s="824"/>
      <c r="V113" s="824"/>
      <c r="W113" s="824"/>
      <c r="X113" s="824"/>
      <c r="Y113" s="824"/>
      <c r="Z113" s="824"/>
      <c r="AA113" s="824"/>
      <c r="AB113" s="824"/>
      <c r="AC113" s="824"/>
      <c r="AD113" s="824"/>
      <c r="AE113" s="824"/>
      <c r="AF113" s="824"/>
      <c r="AG113" s="824"/>
      <c r="AH113" s="824"/>
      <c r="AI113" s="824"/>
      <c r="AJ113" s="824"/>
      <c r="AK113" s="824"/>
      <c r="AL113" s="824"/>
      <c r="AM113" s="824"/>
      <c r="AN113" s="824"/>
      <c r="AO113" s="824"/>
    </row>
    <row r="114" spans="1:44" ht="2.25" customHeight="1" thickBot="1" x14ac:dyDescent="0.35">
      <c r="E114" s="21"/>
      <c r="F114" s="24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</row>
    <row r="115" spans="1:44" x14ac:dyDescent="0.3">
      <c r="A115" s="33" t="s">
        <v>102</v>
      </c>
      <c r="B115" s="33"/>
      <c r="C115" s="599" t="s">
        <v>222</v>
      </c>
      <c r="D115" s="596" t="s">
        <v>223</v>
      </c>
      <c r="E115" s="130"/>
      <c r="F115" s="192">
        <f>15*(SUM(G115:J115,L115:O115,Q115:T115,V115:Y115,AA115:AD115,AF115:AI115,AK115:AN115))</f>
        <v>60</v>
      </c>
      <c r="G115" s="40"/>
      <c r="H115" s="41"/>
      <c r="I115" s="41"/>
      <c r="J115" s="41"/>
      <c r="K115" s="241"/>
      <c r="L115" s="40"/>
      <c r="M115" s="41"/>
      <c r="N115" s="41"/>
      <c r="O115" s="41"/>
      <c r="P115" s="241"/>
      <c r="Q115" s="40"/>
      <c r="R115" s="41"/>
      <c r="S115" s="41"/>
      <c r="T115" s="41"/>
      <c r="U115" s="241"/>
      <c r="V115" s="40"/>
      <c r="W115" s="41"/>
      <c r="X115" s="41"/>
      <c r="Y115" s="41"/>
      <c r="Z115" s="241"/>
      <c r="AA115" s="205">
        <v>1</v>
      </c>
      <c r="AB115" s="206"/>
      <c r="AC115" s="206">
        <v>3</v>
      </c>
      <c r="AD115" s="393"/>
      <c r="AE115" s="207">
        <v>6</v>
      </c>
      <c r="AF115" s="395"/>
      <c r="AG115" s="206"/>
      <c r="AH115" s="206"/>
      <c r="AI115" s="206"/>
      <c r="AJ115" s="207"/>
      <c r="AK115" s="208"/>
      <c r="AL115" s="206"/>
      <c r="AM115" s="206"/>
      <c r="AN115" s="206"/>
      <c r="AO115" s="207"/>
      <c r="AQ115" s="22" t="s">
        <v>344</v>
      </c>
      <c r="AR115" s="22">
        <v>6</v>
      </c>
    </row>
    <row r="116" spans="1:44" x14ac:dyDescent="0.3">
      <c r="A116" s="33" t="s">
        <v>102</v>
      </c>
      <c r="B116" s="33"/>
      <c r="C116" s="164" t="s">
        <v>224</v>
      </c>
      <c r="D116" s="597" t="s">
        <v>225</v>
      </c>
      <c r="E116" s="59"/>
      <c r="F116" s="60">
        <f t="shared" ref="F116:F127" si="9">15*(SUM(G116:J116,L116:O116,Q116:T116,V116:Y116,AA116:AD116,AF116:AI116,AK116:AN116))</f>
        <v>30</v>
      </c>
      <c r="G116" s="47"/>
      <c r="H116" s="48"/>
      <c r="I116" s="48"/>
      <c r="J116" s="48"/>
      <c r="K116" s="237"/>
      <c r="L116" s="47"/>
      <c r="M116" s="48"/>
      <c r="N116" s="48"/>
      <c r="O116" s="48"/>
      <c r="P116" s="237"/>
      <c r="Q116" s="47"/>
      <c r="R116" s="48"/>
      <c r="S116" s="48"/>
      <c r="T116" s="48"/>
      <c r="U116" s="237"/>
      <c r="V116" s="47"/>
      <c r="W116" s="48"/>
      <c r="X116" s="48"/>
      <c r="Y116" s="48"/>
      <c r="Z116" s="237"/>
      <c r="AA116" s="181"/>
      <c r="AB116" s="115"/>
      <c r="AC116" s="115"/>
      <c r="AD116" s="115"/>
      <c r="AE116" s="182"/>
      <c r="AF116" s="394">
        <v>1</v>
      </c>
      <c r="AG116" s="115"/>
      <c r="AH116" s="115">
        <v>1</v>
      </c>
      <c r="AI116" s="115"/>
      <c r="AJ116" s="182">
        <v>3</v>
      </c>
      <c r="AK116" s="181"/>
      <c r="AL116" s="115"/>
      <c r="AM116" s="115"/>
      <c r="AN116" s="115"/>
      <c r="AO116" s="182"/>
      <c r="AQ116" s="22" t="s">
        <v>344</v>
      </c>
      <c r="AR116" s="22">
        <v>3</v>
      </c>
    </row>
    <row r="117" spans="1:44" x14ac:dyDescent="0.3">
      <c r="A117" s="33" t="s">
        <v>102</v>
      </c>
      <c r="B117" s="33"/>
      <c r="C117" s="164" t="s">
        <v>226</v>
      </c>
      <c r="D117" s="427" t="s">
        <v>227</v>
      </c>
      <c r="E117" s="59"/>
      <c r="F117" s="60">
        <f t="shared" si="9"/>
        <v>45</v>
      </c>
      <c r="G117" s="53"/>
      <c r="H117" s="54"/>
      <c r="I117" s="54"/>
      <c r="J117" s="54"/>
      <c r="K117" s="240"/>
      <c r="L117" s="53"/>
      <c r="M117" s="54"/>
      <c r="N117" s="54"/>
      <c r="O117" s="54"/>
      <c r="P117" s="240"/>
      <c r="Q117" s="53"/>
      <c r="R117" s="54"/>
      <c r="S117" s="54"/>
      <c r="T117" s="54"/>
      <c r="U117" s="240"/>
      <c r="V117" s="53"/>
      <c r="W117" s="54"/>
      <c r="X117" s="54"/>
      <c r="Y117" s="54"/>
      <c r="Z117" s="240"/>
      <c r="AA117" s="210">
        <v>1</v>
      </c>
      <c r="AB117" s="117"/>
      <c r="AC117" s="117">
        <v>2</v>
      </c>
      <c r="AD117" s="117"/>
      <c r="AE117" s="184">
        <v>5</v>
      </c>
      <c r="AF117" s="65"/>
      <c r="AG117" s="117"/>
      <c r="AH117" s="117"/>
      <c r="AI117" s="117"/>
      <c r="AJ117" s="184"/>
      <c r="AK117" s="65"/>
      <c r="AL117" s="117"/>
      <c r="AM117" s="117"/>
      <c r="AN117" s="117"/>
      <c r="AO117" s="184"/>
    </row>
    <row r="118" spans="1:44" s="21" customFormat="1" x14ac:dyDescent="0.3">
      <c r="A118" s="33" t="s">
        <v>102</v>
      </c>
      <c r="B118" s="33"/>
      <c r="C118" s="164" t="s">
        <v>228</v>
      </c>
      <c r="D118" s="428" t="s">
        <v>229</v>
      </c>
      <c r="E118" s="59"/>
      <c r="F118" s="46">
        <f t="shared" si="9"/>
        <v>30</v>
      </c>
      <c r="G118" s="61"/>
      <c r="H118" s="62"/>
      <c r="I118" s="62"/>
      <c r="J118" s="62"/>
      <c r="K118" s="183"/>
      <c r="L118" s="61"/>
      <c r="M118" s="62"/>
      <c r="N118" s="62"/>
      <c r="O118" s="62"/>
      <c r="P118" s="183"/>
      <c r="Q118" s="61"/>
      <c r="R118" s="62"/>
      <c r="S118" s="62"/>
      <c r="T118" s="62"/>
      <c r="U118" s="183"/>
      <c r="V118" s="61"/>
      <c r="W118" s="62"/>
      <c r="X118" s="62"/>
      <c r="Y118" s="62"/>
      <c r="Z118" s="183"/>
      <c r="AA118" s="65">
        <v>1</v>
      </c>
      <c r="AB118" s="117"/>
      <c r="AC118" s="117">
        <v>1</v>
      </c>
      <c r="AD118" s="117"/>
      <c r="AE118" s="184">
        <v>4</v>
      </c>
      <c r="AF118" s="65"/>
      <c r="AG118" s="117"/>
      <c r="AH118" s="117"/>
      <c r="AI118" s="117"/>
      <c r="AJ118" s="184"/>
      <c r="AK118" s="65"/>
      <c r="AL118" s="117"/>
      <c r="AM118" s="117"/>
      <c r="AN118" s="117"/>
      <c r="AO118" s="184"/>
      <c r="AQ118" s="21" t="s">
        <v>344</v>
      </c>
    </row>
    <row r="119" spans="1:44" s="250" customFormat="1" x14ac:dyDescent="0.25">
      <c r="A119" s="33" t="s">
        <v>102</v>
      </c>
      <c r="B119" s="33"/>
      <c r="C119" s="164" t="s">
        <v>230</v>
      </c>
      <c r="D119" s="428" t="s">
        <v>231</v>
      </c>
      <c r="E119" s="242"/>
      <c r="F119" s="60">
        <f t="shared" si="9"/>
        <v>30</v>
      </c>
      <c r="G119" s="243"/>
      <c r="H119" s="244"/>
      <c r="I119" s="244"/>
      <c r="J119" s="244"/>
      <c r="K119" s="245"/>
      <c r="L119" s="243"/>
      <c r="M119" s="244"/>
      <c r="N119" s="244"/>
      <c r="O119" s="244"/>
      <c r="P119" s="245"/>
      <c r="Q119" s="243"/>
      <c r="R119" s="244"/>
      <c r="S119" s="244"/>
      <c r="T119" s="244"/>
      <c r="U119" s="245"/>
      <c r="V119" s="243"/>
      <c r="W119" s="244"/>
      <c r="X119" s="244"/>
      <c r="Y119" s="244"/>
      <c r="Z119" s="245"/>
      <c r="AA119" s="246"/>
      <c r="AB119" s="247"/>
      <c r="AC119" s="247"/>
      <c r="AD119" s="247"/>
      <c r="AE119" s="248"/>
      <c r="AF119" s="246">
        <v>1</v>
      </c>
      <c r="AG119" s="247"/>
      <c r="AH119" s="247">
        <v>1</v>
      </c>
      <c r="AI119" s="247"/>
      <c r="AJ119" s="249">
        <v>2</v>
      </c>
      <c r="AK119" s="246"/>
      <c r="AL119" s="247"/>
      <c r="AM119" s="247"/>
      <c r="AN119" s="247"/>
      <c r="AO119" s="249"/>
      <c r="AQ119" s="250" t="s">
        <v>344</v>
      </c>
      <c r="AR119" s="250">
        <v>2</v>
      </c>
    </row>
    <row r="120" spans="1:44" s="250" customFormat="1" x14ac:dyDescent="0.3">
      <c r="A120" s="33" t="s">
        <v>102</v>
      </c>
      <c r="B120" s="33"/>
      <c r="C120" s="164" t="s">
        <v>232</v>
      </c>
      <c r="D120" s="429" t="s">
        <v>233</v>
      </c>
      <c r="E120" s="119"/>
      <c r="F120" s="60">
        <f>15*(SUM(G120:J120,L120:O120,Q120:T120,V120:Y120,AA120:AD120,AF120:AI120,AK120:AN120))</f>
        <v>30</v>
      </c>
      <c r="G120" s="61"/>
      <c r="H120" s="62"/>
      <c r="I120" s="62"/>
      <c r="J120" s="62"/>
      <c r="K120" s="64"/>
      <c r="L120" s="61"/>
      <c r="M120" s="62"/>
      <c r="N120" s="62"/>
      <c r="O120" s="62"/>
      <c r="P120" s="64"/>
      <c r="Q120" s="61"/>
      <c r="R120" s="62"/>
      <c r="S120" s="62"/>
      <c r="T120" s="62"/>
      <c r="U120" s="64"/>
      <c r="V120" s="61"/>
      <c r="W120" s="62"/>
      <c r="X120" s="62"/>
      <c r="Y120" s="62"/>
      <c r="Z120" s="63"/>
      <c r="AA120" s="61"/>
      <c r="AB120" s="62"/>
      <c r="AC120" s="62"/>
      <c r="AD120" s="62"/>
      <c r="AE120" s="63"/>
      <c r="AF120" s="61"/>
      <c r="AG120" s="62"/>
      <c r="AH120" s="62"/>
      <c r="AI120" s="62"/>
      <c r="AJ120" s="64"/>
      <c r="AK120" s="61">
        <v>1</v>
      </c>
      <c r="AL120" s="62"/>
      <c r="AM120" s="62">
        <v>1</v>
      </c>
      <c r="AN120" s="62"/>
      <c r="AO120" s="63">
        <v>2</v>
      </c>
    </row>
    <row r="121" spans="1:44" s="250" customFormat="1" x14ac:dyDescent="0.3">
      <c r="A121" s="33" t="s">
        <v>102</v>
      </c>
      <c r="B121" s="33"/>
      <c r="C121" s="164" t="s">
        <v>234</v>
      </c>
      <c r="D121" s="572" t="s">
        <v>235</v>
      </c>
      <c r="E121" s="68"/>
      <c r="F121" s="69">
        <f>15*(SUM(G121:J121,L121:O121,Q121:T121,V121:Y121,AA121:AD121,AF121:AI121,AK121:AN121))</f>
        <v>30</v>
      </c>
      <c r="G121" s="70"/>
      <c r="H121" s="71"/>
      <c r="I121" s="71"/>
      <c r="J121" s="71"/>
      <c r="K121" s="229"/>
      <c r="L121" s="70"/>
      <c r="M121" s="71"/>
      <c r="N121" s="71"/>
      <c r="O121" s="71"/>
      <c r="P121" s="229"/>
      <c r="Q121" s="70"/>
      <c r="R121" s="71"/>
      <c r="S121" s="71"/>
      <c r="T121" s="71"/>
      <c r="U121" s="229"/>
      <c r="V121" s="70"/>
      <c r="W121" s="71"/>
      <c r="X121" s="71"/>
      <c r="Y121" s="71"/>
      <c r="Z121" s="229"/>
      <c r="AA121" s="181"/>
      <c r="AB121" s="231"/>
      <c r="AC121" s="231"/>
      <c r="AD121" s="214"/>
      <c r="AE121" s="215"/>
      <c r="AF121" s="230"/>
      <c r="AG121" s="231"/>
      <c r="AH121" s="231"/>
      <c r="AI121" s="231"/>
      <c r="AJ121" s="232"/>
      <c r="AK121" s="213">
        <v>1</v>
      </c>
      <c r="AL121" s="231"/>
      <c r="AM121" s="231">
        <v>1</v>
      </c>
      <c r="AN121" s="397"/>
      <c r="AO121" s="215">
        <v>2</v>
      </c>
      <c r="AQ121" s="250" t="s">
        <v>344</v>
      </c>
    </row>
    <row r="122" spans="1:44" s="250" customFormat="1" x14ac:dyDescent="0.25">
      <c r="A122" s="33" t="s">
        <v>102</v>
      </c>
      <c r="B122" s="33"/>
      <c r="C122" s="164" t="s">
        <v>236</v>
      </c>
      <c r="D122" s="430" t="s">
        <v>237</v>
      </c>
      <c r="E122" s="625"/>
      <c r="F122" s="176">
        <f>15*(SUM(G122:J122,L122:O122,Q122:T122,V122:Y122,AA122:AD122,AF122:AI122,AK122:AN122))</f>
        <v>45</v>
      </c>
      <c r="G122" s="177"/>
      <c r="H122" s="178"/>
      <c r="I122" s="178"/>
      <c r="J122" s="178"/>
      <c r="K122" s="179"/>
      <c r="L122" s="177"/>
      <c r="M122" s="178"/>
      <c r="N122" s="178"/>
      <c r="O122" s="178"/>
      <c r="P122" s="179"/>
      <c r="Q122" s="177"/>
      <c r="R122" s="178"/>
      <c r="S122" s="178"/>
      <c r="T122" s="178"/>
      <c r="U122" s="179"/>
      <c r="V122" s="177"/>
      <c r="W122" s="178"/>
      <c r="X122" s="178"/>
      <c r="Y122" s="178"/>
      <c r="Z122" s="179"/>
      <c r="AA122" s="181"/>
      <c r="AB122" s="115"/>
      <c r="AC122" s="115"/>
      <c r="AD122" s="115"/>
      <c r="AE122" s="182"/>
      <c r="AF122" s="353">
        <v>1</v>
      </c>
      <c r="AG122" s="115"/>
      <c r="AH122" s="115">
        <v>2</v>
      </c>
      <c r="AI122" s="115"/>
      <c r="AJ122" s="182">
        <v>3</v>
      </c>
      <c r="AK122" s="181"/>
      <c r="AL122" s="115"/>
      <c r="AM122" s="115"/>
      <c r="AN122" s="115"/>
      <c r="AO122" s="354"/>
      <c r="AQ122" s="250" t="s">
        <v>344</v>
      </c>
      <c r="AR122" s="250">
        <v>3</v>
      </c>
    </row>
    <row r="123" spans="1:44" s="250" customFormat="1" x14ac:dyDescent="0.3">
      <c r="A123" s="33" t="s">
        <v>102</v>
      </c>
      <c r="B123" s="33"/>
      <c r="C123" s="164" t="s">
        <v>238</v>
      </c>
      <c r="D123" s="431" t="s">
        <v>239</v>
      </c>
      <c r="E123" s="242"/>
      <c r="F123" s="260">
        <f>15*(SUM(G123:J123,L123:O123,Q123:T123,V123:Y123,AA123:AD123,AF123:AI123,AK123:AN123))</f>
        <v>30</v>
      </c>
      <c r="G123" s="243"/>
      <c r="H123" s="244"/>
      <c r="I123" s="244"/>
      <c r="J123" s="244"/>
      <c r="K123" s="245"/>
      <c r="L123" s="243"/>
      <c r="M123" s="244"/>
      <c r="N123" s="244"/>
      <c r="O123" s="244"/>
      <c r="P123" s="245"/>
      <c r="Q123" s="243"/>
      <c r="R123" s="244"/>
      <c r="S123" s="244"/>
      <c r="T123" s="244"/>
      <c r="U123" s="245"/>
      <c r="V123" s="243"/>
      <c r="W123" s="244"/>
      <c r="X123" s="244"/>
      <c r="Y123" s="244"/>
      <c r="Z123" s="245"/>
      <c r="AA123" s="246"/>
      <c r="AB123" s="247"/>
      <c r="AC123" s="247"/>
      <c r="AD123" s="247"/>
      <c r="AE123" s="249"/>
      <c r="AF123" s="203">
        <v>2</v>
      </c>
      <c r="AG123" s="214"/>
      <c r="AH123" s="214"/>
      <c r="AI123" s="214"/>
      <c r="AJ123" s="216">
        <v>2</v>
      </c>
      <c r="AK123" s="246"/>
      <c r="AL123" s="247"/>
      <c r="AM123" s="247"/>
      <c r="AN123" s="247"/>
      <c r="AO123" s="261"/>
      <c r="AQ123" s="250" t="s">
        <v>344</v>
      </c>
    </row>
    <row r="124" spans="1:44" s="250" customFormat="1" ht="27.6" x14ac:dyDescent="0.3">
      <c r="A124" s="33" t="s">
        <v>102</v>
      </c>
      <c r="B124" s="33"/>
      <c r="C124" s="164" t="s">
        <v>240</v>
      </c>
      <c r="D124" s="432" t="s">
        <v>241</v>
      </c>
      <c r="E124" s="345"/>
      <c r="F124" s="325">
        <f>15*(SUM(G124:J124,L124:O124,Q124:T124,V124:Y124,AA124:AD124,AF124:AI124,AK124:AN124))</f>
        <v>30</v>
      </c>
      <c r="G124" s="70"/>
      <c r="H124" s="71"/>
      <c r="I124" s="71"/>
      <c r="J124" s="71"/>
      <c r="K124" s="229"/>
      <c r="L124" s="70"/>
      <c r="M124" s="71"/>
      <c r="N124" s="71"/>
      <c r="O124" s="71"/>
      <c r="P124" s="229"/>
      <c r="Q124" s="70"/>
      <c r="R124" s="71"/>
      <c r="S124" s="71"/>
      <c r="T124" s="71"/>
      <c r="U124" s="229"/>
      <c r="V124" s="70"/>
      <c r="W124" s="71"/>
      <c r="X124" s="71"/>
      <c r="Y124" s="71"/>
      <c r="Z124" s="229"/>
      <c r="AA124" s="230"/>
      <c r="AB124" s="231"/>
      <c r="AC124" s="231"/>
      <c r="AD124" s="231"/>
      <c r="AE124" s="232"/>
      <c r="AF124" s="218"/>
      <c r="AG124" s="222"/>
      <c r="AH124" s="222"/>
      <c r="AI124" s="222"/>
      <c r="AJ124" s="223"/>
      <c r="AK124" s="356">
        <v>1</v>
      </c>
      <c r="AL124" s="357"/>
      <c r="AM124" s="357">
        <v>1</v>
      </c>
      <c r="AN124" s="357"/>
      <c r="AO124" s="358">
        <v>4</v>
      </c>
    </row>
    <row r="125" spans="1:44" s="250" customFormat="1" x14ac:dyDescent="0.3">
      <c r="A125" s="33" t="s">
        <v>102</v>
      </c>
      <c r="B125" s="33"/>
      <c r="C125" s="164" t="s">
        <v>242</v>
      </c>
      <c r="D125" s="433" t="s">
        <v>191</v>
      </c>
      <c r="E125" s="119"/>
      <c r="F125" s="296"/>
      <c r="G125" s="47"/>
      <c r="H125" s="48"/>
      <c r="I125" s="48"/>
      <c r="J125" s="48"/>
      <c r="K125" s="237"/>
      <c r="L125" s="47"/>
      <c r="M125" s="48"/>
      <c r="N125" s="48"/>
      <c r="O125" s="48"/>
      <c r="P125" s="237"/>
      <c r="Q125" s="47"/>
      <c r="R125" s="48"/>
      <c r="S125" s="48"/>
      <c r="T125" s="48"/>
      <c r="U125" s="237"/>
      <c r="V125" s="47"/>
      <c r="W125" s="48"/>
      <c r="X125" s="48"/>
      <c r="Y125" s="48"/>
      <c r="Z125" s="237"/>
      <c r="AA125" s="238"/>
      <c r="AB125" s="239"/>
      <c r="AC125" s="239"/>
      <c r="AD125" s="239"/>
      <c r="AE125" s="355"/>
      <c r="AF125" s="329" t="s">
        <v>192</v>
      </c>
      <c r="AG125" s="330"/>
      <c r="AH125" s="331"/>
      <c r="AI125" s="332"/>
      <c r="AJ125" s="333">
        <v>4</v>
      </c>
      <c r="AK125" s="350" t="s">
        <v>193</v>
      </c>
      <c r="AL125" s="351"/>
      <c r="AM125" s="351"/>
      <c r="AN125" s="351"/>
      <c r="AO125" s="352"/>
    </row>
    <row r="126" spans="1:44" ht="13.5" customHeight="1" x14ac:dyDescent="0.3">
      <c r="A126" s="33" t="s">
        <v>102</v>
      </c>
      <c r="B126" s="33"/>
      <c r="C126" s="164" t="s">
        <v>243</v>
      </c>
      <c r="D126" s="433" t="s">
        <v>195</v>
      </c>
      <c r="E126" s="45"/>
      <c r="F126" s="46">
        <f t="shared" si="9"/>
        <v>15</v>
      </c>
      <c r="G126" s="53"/>
      <c r="H126" s="54"/>
      <c r="I126" s="54"/>
      <c r="J126" s="54"/>
      <c r="K126" s="240"/>
      <c r="L126" s="53"/>
      <c r="M126" s="54"/>
      <c r="N126" s="54"/>
      <c r="O126" s="54"/>
      <c r="P126" s="240"/>
      <c r="Q126" s="53"/>
      <c r="R126" s="54"/>
      <c r="S126" s="54"/>
      <c r="T126" s="54"/>
      <c r="U126" s="240"/>
      <c r="V126" s="53"/>
      <c r="W126" s="54"/>
      <c r="X126" s="54"/>
      <c r="Y126" s="54"/>
      <c r="Z126" s="240"/>
      <c r="AA126" s="238"/>
      <c r="AB126" s="239"/>
      <c r="AC126" s="239"/>
      <c r="AD126" s="239"/>
      <c r="AE126" s="251"/>
      <c r="AF126" s="238"/>
      <c r="AG126" s="239">
        <v>1</v>
      </c>
      <c r="AH126" s="239"/>
      <c r="AI126" s="239"/>
      <c r="AJ126" s="139">
        <v>1</v>
      </c>
      <c r="AK126" s="238"/>
      <c r="AL126" s="239"/>
      <c r="AM126" s="239"/>
      <c r="AN126" s="239"/>
      <c r="AO126" s="139"/>
    </row>
    <row r="127" spans="1:44" ht="13.5" customHeight="1" x14ac:dyDescent="0.3">
      <c r="A127" s="33" t="s">
        <v>102</v>
      </c>
      <c r="B127" s="33"/>
      <c r="C127" s="164" t="s">
        <v>244</v>
      </c>
      <c r="D127" s="433" t="s">
        <v>245</v>
      </c>
      <c r="E127" s="45"/>
      <c r="F127" s="46">
        <f t="shared" si="9"/>
        <v>15</v>
      </c>
      <c r="G127" s="53"/>
      <c r="H127" s="54"/>
      <c r="I127" s="54"/>
      <c r="J127" s="54"/>
      <c r="K127" s="240"/>
      <c r="L127" s="53"/>
      <c r="M127" s="54"/>
      <c r="N127" s="54"/>
      <c r="O127" s="54"/>
      <c r="P127" s="240"/>
      <c r="Q127" s="53"/>
      <c r="R127" s="54"/>
      <c r="S127" s="54"/>
      <c r="T127" s="54"/>
      <c r="U127" s="240"/>
      <c r="V127" s="53"/>
      <c r="W127" s="54"/>
      <c r="X127" s="54"/>
      <c r="Y127" s="54"/>
      <c r="Z127" s="240"/>
      <c r="AA127" s="238"/>
      <c r="AB127" s="239"/>
      <c r="AC127" s="239"/>
      <c r="AD127" s="239"/>
      <c r="AE127" s="251"/>
      <c r="AF127" s="238"/>
      <c r="AG127" s="239"/>
      <c r="AH127" s="239"/>
      <c r="AI127" s="239"/>
      <c r="AJ127" s="139"/>
      <c r="AK127" s="238"/>
      <c r="AL127" s="239">
        <v>1</v>
      </c>
      <c r="AM127" s="239"/>
      <c r="AN127" s="239"/>
      <c r="AO127" s="139">
        <v>1</v>
      </c>
    </row>
    <row r="128" spans="1:44" ht="13.5" customHeight="1" thickBot="1" x14ac:dyDescent="0.35">
      <c r="A128" s="33" t="s">
        <v>102</v>
      </c>
      <c r="B128" s="33"/>
      <c r="C128" s="373" t="s">
        <v>246</v>
      </c>
      <c r="D128" s="598" t="s">
        <v>28</v>
      </c>
      <c r="E128" s="74"/>
      <c r="F128" s="75">
        <f>15*(SUM(G128:J128,L128:O128,Q128:T128,V128:Y128,AA128:AD128,AF128:AI128,AK128:AN128))</f>
        <v>0</v>
      </c>
      <c r="G128" s="76"/>
      <c r="H128" s="77"/>
      <c r="I128" s="77"/>
      <c r="J128" s="77"/>
      <c r="K128" s="233"/>
      <c r="L128" s="76"/>
      <c r="M128" s="77"/>
      <c r="N128" s="77"/>
      <c r="O128" s="77"/>
      <c r="P128" s="233"/>
      <c r="Q128" s="76"/>
      <c r="R128" s="77"/>
      <c r="S128" s="77"/>
      <c r="T128" s="77"/>
      <c r="U128" s="233"/>
      <c r="V128" s="76"/>
      <c r="W128" s="77"/>
      <c r="X128" s="77"/>
      <c r="Y128" s="77"/>
      <c r="Z128" s="233"/>
      <c r="AA128" s="234"/>
      <c r="AB128" s="235"/>
      <c r="AC128" s="235"/>
      <c r="AD128" s="235"/>
      <c r="AE128" s="258"/>
      <c r="AF128" s="234"/>
      <c r="AG128" s="235"/>
      <c r="AH128" s="235"/>
      <c r="AI128" s="235"/>
      <c r="AJ128" s="259"/>
      <c r="AK128" s="234"/>
      <c r="AL128" s="235"/>
      <c r="AM128" s="235"/>
      <c r="AN128" s="235"/>
      <c r="AO128" s="236">
        <v>15</v>
      </c>
    </row>
    <row r="129" spans="1:44" ht="13.5" customHeight="1" x14ac:dyDescent="0.3">
      <c r="D129" s="81" t="s">
        <v>82</v>
      </c>
      <c r="E129" s="82">
        <f>K129+P129+U129+Z129+AE129+AJ129+AO129</f>
        <v>54</v>
      </c>
      <c r="F129" s="83">
        <f t="shared" ref="F129:AO129" si="10">SUM(F115:F128)</f>
        <v>390</v>
      </c>
      <c r="G129" s="82">
        <f t="shared" si="10"/>
        <v>0</v>
      </c>
      <c r="H129" s="82">
        <f t="shared" si="10"/>
        <v>0</v>
      </c>
      <c r="I129" s="82">
        <f t="shared" si="10"/>
        <v>0</v>
      </c>
      <c r="J129" s="82">
        <f t="shared" si="10"/>
        <v>0</v>
      </c>
      <c r="K129" s="82">
        <f t="shared" si="10"/>
        <v>0</v>
      </c>
      <c r="L129" s="82">
        <f t="shared" si="10"/>
        <v>0</v>
      </c>
      <c r="M129" s="82">
        <f t="shared" si="10"/>
        <v>0</v>
      </c>
      <c r="N129" s="82">
        <f t="shared" si="10"/>
        <v>0</v>
      </c>
      <c r="O129" s="82">
        <f t="shared" si="10"/>
        <v>0</v>
      </c>
      <c r="P129" s="82">
        <f t="shared" si="10"/>
        <v>0</v>
      </c>
      <c r="Q129" s="82">
        <f t="shared" si="10"/>
        <v>0</v>
      </c>
      <c r="R129" s="82">
        <f t="shared" si="10"/>
        <v>0</v>
      </c>
      <c r="S129" s="82">
        <f t="shared" si="10"/>
        <v>0</v>
      </c>
      <c r="T129" s="82">
        <f t="shared" si="10"/>
        <v>0</v>
      </c>
      <c r="U129" s="82">
        <f t="shared" si="10"/>
        <v>0</v>
      </c>
      <c r="V129" s="82">
        <f t="shared" si="10"/>
        <v>0</v>
      </c>
      <c r="W129" s="82">
        <f t="shared" si="10"/>
        <v>0</v>
      </c>
      <c r="X129" s="82">
        <f t="shared" si="10"/>
        <v>0</v>
      </c>
      <c r="Y129" s="82">
        <f t="shared" si="10"/>
        <v>0</v>
      </c>
      <c r="Z129" s="82">
        <f t="shared" si="10"/>
        <v>0</v>
      </c>
      <c r="AA129" s="82">
        <f t="shared" si="10"/>
        <v>3</v>
      </c>
      <c r="AB129" s="82">
        <f t="shared" si="10"/>
        <v>0</v>
      </c>
      <c r="AC129" s="82">
        <f>SUM(AC115:AC128)</f>
        <v>6</v>
      </c>
      <c r="AD129" s="82">
        <f t="shared" si="10"/>
        <v>0</v>
      </c>
      <c r="AE129" s="82">
        <f t="shared" si="10"/>
        <v>15</v>
      </c>
      <c r="AF129" s="82">
        <f t="shared" si="10"/>
        <v>5</v>
      </c>
      <c r="AG129" s="82">
        <f t="shared" si="10"/>
        <v>1</v>
      </c>
      <c r="AH129" s="82">
        <f t="shared" si="10"/>
        <v>4</v>
      </c>
      <c r="AI129" s="82">
        <f t="shared" si="10"/>
        <v>0</v>
      </c>
      <c r="AJ129" s="82">
        <f t="shared" si="10"/>
        <v>15</v>
      </c>
      <c r="AK129" s="82">
        <f t="shared" si="10"/>
        <v>3</v>
      </c>
      <c r="AL129" s="82">
        <f t="shared" si="10"/>
        <v>1</v>
      </c>
      <c r="AM129" s="82">
        <f t="shared" si="10"/>
        <v>3</v>
      </c>
      <c r="AN129" s="82">
        <f t="shared" si="10"/>
        <v>0</v>
      </c>
      <c r="AO129" s="82">
        <f t="shared" si="10"/>
        <v>24</v>
      </c>
    </row>
    <row r="130" spans="1:44" ht="13.5" customHeight="1" x14ac:dyDescent="0.3">
      <c r="D130" s="84"/>
      <c r="E130" s="86"/>
      <c r="F130" s="85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R130" s="22">
        <f>SUM(AR115:AR129)</f>
        <v>14</v>
      </c>
    </row>
    <row r="131" spans="1:44" s="436" customFormat="1" ht="13.5" customHeight="1" x14ac:dyDescent="0.3">
      <c r="A131" s="435"/>
      <c r="B131" s="435"/>
      <c r="C131" s="832" t="s">
        <v>247</v>
      </c>
      <c r="D131" s="832"/>
      <c r="E131" s="832"/>
      <c r="F131" s="832"/>
      <c r="G131" s="832"/>
      <c r="H131" s="832"/>
      <c r="I131" s="832"/>
      <c r="J131" s="832"/>
      <c r="K131" s="832"/>
      <c r="L131" s="832"/>
      <c r="M131" s="832"/>
      <c r="N131" s="832"/>
      <c r="O131" s="832"/>
      <c r="P131" s="832"/>
      <c r="Q131" s="832"/>
      <c r="R131" s="832"/>
      <c r="S131" s="832"/>
      <c r="T131" s="832"/>
      <c r="U131" s="832"/>
      <c r="V131" s="832"/>
      <c r="W131" s="832"/>
      <c r="X131" s="832"/>
      <c r="Y131" s="832"/>
      <c r="Z131" s="832"/>
      <c r="AA131" s="832"/>
      <c r="AB131" s="832"/>
      <c r="AC131" s="832"/>
      <c r="AD131" s="832"/>
      <c r="AE131" s="832"/>
      <c r="AF131" s="832"/>
      <c r="AG131" s="832"/>
      <c r="AH131" s="832"/>
      <c r="AI131" s="832"/>
      <c r="AJ131" s="832"/>
      <c r="AK131" s="832"/>
      <c r="AL131" s="832"/>
      <c r="AM131" s="832"/>
      <c r="AN131" s="832"/>
      <c r="AO131" s="832"/>
    </row>
    <row r="132" spans="1:44" s="436" customFormat="1" ht="3" customHeight="1" thickBot="1" x14ac:dyDescent="0.35">
      <c r="A132" s="435"/>
      <c r="B132" s="435"/>
      <c r="E132" s="435"/>
      <c r="F132" s="437"/>
      <c r="G132" s="438"/>
      <c r="H132" s="438"/>
      <c r="I132" s="438"/>
      <c r="J132" s="438"/>
      <c r="K132" s="438"/>
      <c r="L132" s="438"/>
      <c r="M132" s="438"/>
      <c r="N132" s="438"/>
      <c r="O132" s="438"/>
      <c r="P132" s="438"/>
      <c r="Q132" s="438"/>
      <c r="R132" s="438"/>
      <c r="S132" s="438"/>
      <c r="T132" s="438"/>
      <c r="U132" s="438"/>
      <c r="V132" s="438"/>
      <c r="W132" s="438"/>
      <c r="X132" s="438"/>
      <c r="Y132" s="438"/>
      <c r="Z132" s="438"/>
      <c r="AA132" s="438"/>
      <c r="AB132" s="438"/>
      <c r="AC132" s="438"/>
      <c r="AD132" s="438"/>
      <c r="AE132" s="438"/>
      <c r="AF132" s="438"/>
      <c r="AG132" s="438"/>
      <c r="AH132" s="438"/>
      <c r="AI132" s="438"/>
      <c r="AJ132" s="438"/>
      <c r="AK132" s="438"/>
      <c r="AL132" s="438"/>
      <c r="AM132" s="438"/>
      <c r="AN132" s="438"/>
      <c r="AO132" s="438"/>
    </row>
    <row r="133" spans="1:44" s="436" customFormat="1" x14ac:dyDescent="0.3">
      <c r="A133" s="449" t="s">
        <v>102</v>
      </c>
      <c r="B133" s="449"/>
      <c r="C133" s="613" t="s">
        <v>248</v>
      </c>
      <c r="D133" s="614" t="s">
        <v>249</v>
      </c>
      <c r="E133" s="600"/>
      <c r="F133" s="440">
        <f t="shared" ref="F133:F137" si="11">15*(SUM(G133:J133,L133:O133,Q133:T133,V133:Y133,AA133:AD133,AF133:AI133,AK133:AN133))</f>
        <v>60</v>
      </c>
      <c r="G133" s="441"/>
      <c r="H133" s="442"/>
      <c r="I133" s="442"/>
      <c r="J133" s="442"/>
      <c r="K133" s="443"/>
      <c r="L133" s="441"/>
      <c r="M133" s="442"/>
      <c r="N133" s="442"/>
      <c r="O133" s="442"/>
      <c r="P133" s="443"/>
      <c r="Q133" s="441"/>
      <c r="R133" s="442"/>
      <c r="S133" s="442"/>
      <c r="T133" s="442"/>
      <c r="U133" s="443"/>
      <c r="V133" s="441"/>
      <c r="W133" s="442"/>
      <c r="X133" s="442"/>
      <c r="Y133" s="442"/>
      <c r="Z133" s="443"/>
      <c r="AA133" s="444">
        <v>1</v>
      </c>
      <c r="AB133" s="445"/>
      <c r="AC133" s="445">
        <v>3</v>
      </c>
      <c r="AD133" s="445"/>
      <c r="AE133" s="446">
        <v>6</v>
      </c>
      <c r="AF133" s="447"/>
      <c r="AG133" s="445"/>
      <c r="AH133" s="445"/>
      <c r="AI133" s="445"/>
      <c r="AJ133" s="446"/>
      <c r="AK133" s="448"/>
      <c r="AL133" s="445"/>
      <c r="AM133" s="445"/>
      <c r="AN133" s="445"/>
      <c r="AO133" s="446"/>
      <c r="AQ133" s="436" t="s">
        <v>344</v>
      </c>
      <c r="AR133" s="436">
        <v>6</v>
      </c>
    </row>
    <row r="134" spans="1:44" s="436" customFormat="1" x14ac:dyDescent="0.3">
      <c r="A134" s="449" t="s">
        <v>102</v>
      </c>
      <c r="B134" s="449"/>
      <c r="C134" s="615" t="s">
        <v>250</v>
      </c>
      <c r="D134" s="610" t="s">
        <v>251</v>
      </c>
      <c r="E134" s="601"/>
      <c r="F134" s="451">
        <f t="shared" si="11"/>
        <v>30</v>
      </c>
      <c r="G134" s="452"/>
      <c r="H134" s="453"/>
      <c r="I134" s="453"/>
      <c r="J134" s="453"/>
      <c r="K134" s="454"/>
      <c r="L134" s="452"/>
      <c r="M134" s="453"/>
      <c r="N134" s="453"/>
      <c r="O134" s="453"/>
      <c r="P134" s="454"/>
      <c r="Q134" s="452"/>
      <c r="R134" s="453"/>
      <c r="S134" s="453"/>
      <c r="T134" s="453"/>
      <c r="U134" s="454"/>
      <c r="V134" s="452"/>
      <c r="W134" s="453"/>
      <c r="X134" s="453"/>
      <c r="Y134" s="453"/>
      <c r="Z134" s="454"/>
      <c r="AA134" s="455"/>
      <c r="AB134" s="456"/>
      <c r="AC134" s="456"/>
      <c r="AD134" s="456"/>
      <c r="AE134" s="457"/>
      <c r="AF134" s="458">
        <v>1</v>
      </c>
      <c r="AG134" s="456"/>
      <c r="AH134" s="456">
        <v>1</v>
      </c>
      <c r="AI134" s="456"/>
      <c r="AJ134" s="457">
        <v>3</v>
      </c>
      <c r="AK134" s="455"/>
      <c r="AL134" s="456"/>
      <c r="AM134" s="456"/>
      <c r="AN134" s="456"/>
      <c r="AO134" s="457"/>
      <c r="AQ134" s="436" t="s">
        <v>344</v>
      </c>
      <c r="AR134" s="436">
        <v>3</v>
      </c>
    </row>
    <row r="135" spans="1:44" s="436" customFormat="1" x14ac:dyDescent="0.3">
      <c r="A135" s="449" t="s">
        <v>102</v>
      </c>
      <c r="B135" s="449"/>
      <c r="C135" s="615" t="s">
        <v>252</v>
      </c>
      <c r="D135" s="611" t="s">
        <v>253</v>
      </c>
      <c r="E135" s="601"/>
      <c r="F135" s="451">
        <f t="shared" si="11"/>
        <v>45</v>
      </c>
      <c r="G135" s="459"/>
      <c r="H135" s="460"/>
      <c r="I135" s="460"/>
      <c r="J135" s="460"/>
      <c r="K135" s="461"/>
      <c r="L135" s="459"/>
      <c r="M135" s="460"/>
      <c r="N135" s="460"/>
      <c r="O135" s="460"/>
      <c r="P135" s="461"/>
      <c r="Q135" s="459"/>
      <c r="R135" s="460"/>
      <c r="S135" s="460"/>
      <c r="T135" s="460"/>
      <c r="U135" s="461"/>
      <c r="V135" s="459"/>
      <c r="W135" s="460"/>
      <c r="X135" s="460"/>
      <c r="Y135" s="460"/>
      <c r="Z135" s="461"/>
      <c r="AA135" s="462">
        <v>1</v>
      </c>
      <c r="AB135" s="463"/>
      <c r="AC135" s="463">
        <v>2</v>
      </c>
      <c r="AD135" s="463"/>
      <c r="AE135" s="464">
        <v>5</v>
      </c>
      <c r="AF135" s="465"/>
      <c r="AG135" s="463"/>
      <c r="AH135" s="463"/>
      <c r="AI135" s="463"/>
      <c r="AJ135" s="464"/>
      <c r="AK135" s="465"/>
      <c r="AL135" s="463"/>
      <c r="AM135" s="463"/>
      <c r="AN135" s="463"/>
      <c r="AO135" s="464"/>
      <c r="AQ135" s="436" t="s">
        <v>344</v>
      </c>
      <c r="AR135" s="436">
        <v>5</v>
      </c>
    </row>
    <row r="136" spans="1:44" s="435" customFormat="1" x14ac:dyDescent="0.3">
      <c r="A136" s="449" t="s">
        <v>102</v>
      </c>
      <c r="B136" s="449"/>
      <c r="C136" s="615" t="s">
        <v>254</v>
      </c>
      <c r="D136" s="609" t="s">
        <v>255</v>
      </c>
      <c r="E136" s="601"/>
      <c r="F136" s="466">
        <f t="shared" si="11"/>
        <v>30</v>
      </c>
      <c r="G136" s="425"/>
      <c r="H136" s="426"/>
      <c r="I136" s="426"/>
      <c r="J136" s="426"/>
      <c r="K136" s="467"/>
      <c r="L136" s="425"/>
      <c r="M136" s="426"/>
      <c r="N136" s="426"/>
      <c r="O136" s="426"/>
      <c r="P136" s="467"/>
      <c r="Q136" s="425"/>
      <c r="R136" s="426"/>
      <c r="S136" s="426"/>
      <c r="T136" s="426"/>
      <c r="U136" s="467"/>
      <c r="V136" s="425"/>
      <c r="W136" s="426"/>
      <c r="X136" s="426"/>
      <c r="Y136" s="426"/>
      <c r="Z136" s="467"/>
      <c r="AA136" s="465">
        <v>1</v>
      </c>
      <c r="AB136" s="463"/>
      <c r="AC136" s="463">
        <v>1</v>
      </c>
      <c r="AD136" s="463"/>
      <c r="AE136" s="464">
        <v>4</v>
      </c>
      <c r="AF136" s="465"/>
      <c r="AG136" s="463"/>
      <c r="AH136" s="463"/>
      <c r="AI136" s="463"/>
      <c r="AJ136" s="464"/>
      <c r="AK136" s="465"/>
      <c r="AL136" s="463"/>
      <c r="AM136" s="463"/>
      <c r="AN136" s="463"/>
      <c r="AO136" s="464"/>
      <c r="AQ136" s="435" t="s">
        <v>344</v>
      </c>
      <c r="AR136" s="435">
        <v>4</v>
      </c>
    </row>
    <row r="137" spans="1:44" s="475" customFormat="1" x14ac:dyDescent="0.25">
      <c r="A137" s="449" t="s">
        <v>102</v>
      </c>
      <c r="B137" s="449"/>
      <c r="C137" s="615" t="s">
        <v>256</v>
      </c>
      <c r="D137" s="609" t="s">
        <v>257</v>
      </c>
      <c r="E137" s="602"/>
      <c r="F137" s="451">
        <f t="shared" si="11"/>
        <v>30</v>
      </c>
      <c r="G137" s="468"/>
      <c r="H137" s="469"/>
      <c r="I137" s="469"/>
      <c r="J137" s="469"/>
      <c r="K137" s="470"/>
      <c r="L137" s="468"/>
      <c r="M137" s="469"/>
      <c r="N137" s="469"/>
      <c r="O137" s="469"/>
      <c r="P137" s="470"/>
      <c r="Q137" s="468"/>
      <c r="R137" s="469"/>
      <c r="S137" s="469"/>
      <c r="T137" s="469"/>
      <c r="U137" s="470"/>
      <c r="V137" s="468"/>
      <c r="W137" s="469"/>
      <c r="X137" s="469"/>
      <c r="Y137" s="469"/>
      <c r="Z137" s="470"/>
      <c r="AA137" s="471"/>
      <c r="AB137" s="472"/>
      <c r="AC137" s="472"/>
      <c r="AD137" s="472"/>
      <c r="AE137" s="473"/>
      <c r="AF137" s="471">
        <v>1</v>
      </c>
      <c r="AG137" s="472"/>
      <c r="AH137" s="472">
        <v>1</v>
      </c>
      <c r="AI137" s="472"/>
      <c r="AJ137" s="474">
        <v>2</v>
      </c>
      <c r="AK137" s="471"/>
      <c r="AL137" s="472"/>
      <c r="AM137" s="472"/>
      <c r="AN137" s="472"/>
      <c r="AO137" s="474"/>
      <c r="AQ137" s="475" t="s">
        <v>344</v>
      </c>
      <c r="AR137" s="475">
        <v>2</v>
      </c>
    </row>
    <row r="138" spans="1:44" s="475" customFormat="1" x14ac:dyDescent="0.3">
      <c r="A138" s="449" t="s">
        <v>102</v>
      </c>
      <c r="B138" s="449"/>
      <c r="C138" s="615" t="s">
        <v>258</v>
      </c>
      <c r="D138" s="609" t="s">
        <v>259</v>
      </c>
      <c r="E138" s="603"/>
      <c r="F138" s="451">
        <f>15*(SUM(G138:J138,L138:O138,Q138:T138,V138:Y138,AA138:AD138,AF138:AI138,AK138:AN138))</f>
        <v>30</v>
      </c>
      <c r="G138" s="425"/>
      <c r="H138" s="426"/>
      <c r="I138" s="426"/>
      <c r="J138" s="426"/>
      <c r="K138" s="476"/>
      <c r="L138" s="425"/>
      <c r="M138" s="426"/>
      <c r="N138" s="426"/>
      <c r="O138" s="426"/>
      <c r="P138" s="476"/>
      <c r="Q138" s="425"/>
      <c r="R138" s="426"/>
      <c r="S138" s="426"/>
      <c r="T138" s="426"/>
      <c r="U138" s="476"/>
      <c r="V138" s="425"/>
      <c r="W138" s="426"/>
      <c r="X138" s="426"/>
      <c r="Y138" s="426"/>
      <c r="Z138" s="477"/>
      <c r="AA138" s="425"/>
      <c r="AB138" s="426"/>
      <c r="AC138" s="426"/>
      <c r="AD138" s="426"/>
      <c r="AE138" s="477"/>
      <c r="AF138" s="425"/>
      <c r="AG138" s="426"/>
      <c r="AH138" s="426"/>
      <c r="AI138" s="426"/>
      <c r="AJ138" s="476"/>
      <c r="AK138" s="478">
        <v>1</v>
      </c>
      <c r="AL138" s="426"/>
      <c r="AM138" s="426">
        <v>1</v>
      </c>
      <c r="AN138" s="426"/>
      <c r="AO138" s="477">
        <v>4</v>
      </c>
      <c r="AQ138" s="475" t="s">
        <v>344</v>
      </c>
      <c r="AR138" s="475">
        <v>4</v>
      </c>
    </row>
    <row r="139" spans="1:44" s="475" customFormat="1" x14ac:dyDescent="0.3">
      <c r="A139" s="449" t="s">
        <v>102</v>
      </c>
      <c r="B139" s="449"/>
      <c r="C139" s="615" t="s">
        <v>260</v>
      </c>
      <c r="D139" s="612" t="s">
        <v>261</v>
      </c>
      <c r="E139" s="604"/>
      <c r="F139" s="479">
        <f>15*(SUM(G139:J139,L139:O139,Q139:T139,V139:Y139,AA139:AD139,AF139:AI139,AK139:AN139))</f>
        <v>30</v>
      </c>
      <c r="G139" s="480"/>
      <c r="H139" s="481"/>
      <c r="I139" s="481"/>
      <c r="J139" s="481"/>
      <c r="K139" s="482"/>
      <c r="L139" s="480"/>
      <c r="M139" s="481"/>
      <c r="N139" s="481"/>
      <c r="O139" s="481"/>
      <c r="P139" s="482"/>
      <c r="Q139" s="480"/>
      <c r="R139" s="481"/>
      <c r="S139" s="481"/>
      <c r="T139" s="481"/>
      <c r="U139" s="482"/>
      <c r="V139" s="480"/>
      <c r="W139" s="481"/>
      <c r="X139" s="481"/>
      <c r="Y139" s="481"/>
      <c r="Z139" s="482"/>
      <c r="AA139" s="455"/>
      <c r="AB139" s="483"/>
      <c r="AC139" s="483"/>
      <c r="AD139" s="484"/>
      <c r="AE139" s="485"/>
      <c r="AF139" s="486"/>
      <c r="AG139" s="483"/>
      <c r="AH139" s="483"/>
      <c r="AI139" s="483"/>
      <c r="AJ139" s="487"/>
      <c r="AK139" s="488">
        <v>1</v>
      </c>
      <c r="AL139" s="483"/>
      <c r="AM139" s="483">
        <v>1</v>
      </c>
      <c r="AN139" s="484"/>
      <c r="AO139" s="485">
        <v>2</v>
      </c>
      <c r="AQ139" s="475" t="s">
        <v>344</v>
      </c>
      <c r="AR139" s="475">
        <v>3</v>
      </c>
    </row>
    <row r="140" spans="1:44" s="475" customFormat="1" x14ac:dyDescent="0.25">
      <c r="A140" s="449" t="s">
        <v>102</v>
      </c>
      <c r="B140" s="449"/>
      <c r="C140" s="615" t="s">
        <v>262</v>
      </c>
      <c r="D140" s="573" t="s">
        <v>263</v>
      </c>
      <c r="E140" s="605"/>
      <c r="F140" s="489">
        <f>15*(SUM(G140:J140,L140:O140,Q140:T140,V140:Y140,AA140:AD140,AF140:AI140,AK140:AN140))</f>
        <v>45</v>
      </c>
      <c r="G140" s="490"/>
      <c r="H140" s="491"/>
      <c r="I140" s="491"/>
      <c r="J140" s="491"/>
      <c r="K140" s="492"/>
      <c r="L140" s="490"/>
      <c r="M140" s="491"/>
      <c r="N140" s="491"/>
      <c r="O140" s="491"/>
      <c r="P140" s="492"/>
      <c r="Q140" s="490"/>
      <c r="R140" s="491"/>
      <c r="S140" s="491"/>
      <c r="T140" s="491"/>
      <c r="U140" s="492"/>
      <c r="V140" s="490"/>
      <c r="W140" s="491"/>
      <c r="X140" s="491"/>
      <c r="Y140" s="491"/>
      <c r="Z140" s="492"/>
      <c r="AA140" s="455"/>
      <c r="AB140" s="456"/>
      <c r="AC140" s="456"/>
      <c r="AD140" s="456"/>
      <c r="AE140" s="457"/>
      <c r="AF140" s="493">
        <v>1</v>
      </c>
      <c r="AG140" s="456"/>
      <c r="AH140" s="456">
        <v>2</v>
      </c>
      <c r="AI140" s="456"/>
      <c r="AJ140" s="457">
        <v>3</v>
      </c>
      <c r="AK140" s="455"/>
      <c r="AL140" s="456"/>
      <c r="AM140" s="456"/>
      <c r="AN140" s="456"/>
      <c r="AO140" s="494"/>
      <c r="AQ140" s="475" t="s">
        <v>344</v>
      </c>
      <c r="AR140" s="475">
        <v>3</v>
      </c>
    </row>
    <row r="141" spans="1:44" s="475" customFormat="1" x14ac:dyDescent="0.3">
      <c r="A141" s="449" t="s">
        <v>102</v>
      </c>
      <c r="B141" s="449"/>
      <c r="C141" s="615" t="s">
        <v>264</v>
      </c>
      <c r="D141" s="689" t="s">
        <v>265</v>
      </c>
      <c r="E141" s="602"/>
      <c r="F141" s="495">
        <f>15*(SUM(G141:J141,L141:O141,Q141:T141,V141:Y141,AA141:AD141,AF141:AI141,AK141:AN141))</f>
        <v>30</v>
      </c>
      <c r="G141" s="468"/>
      <c r="H141" s="469"/>
      <c r="I141" s="469"/>
      <c r="J141" s="469"/>
      <c r="K141" s="470"/>
      <c r="L141" s="468"/>
      <c r="M141" s="469"/>
      <c r="N141" s="469"/>
      <c r="O141" s="469"/>
      <c r="P141" s="470"/>
      <c r="Q141" s="468"/>
      <c r="R141" s="469"/>
      <c r="S141" s="469"/>
      <c r="T141" s="469"/>
      <c r="U141" s="470"/>
      <c r="V141" s="468"/>
      <c r="W141" s="469"/>
      <c r="X141" s="469"/>
      <c r="Y141" s="469"/>
      <c r="Z141" s="470"/>
      <c r="AA141" s="471"/>
      <c r="AB141" s="472"/>
      <c r="AC141" s="472"/>
      <c r="AD141" s="472"/>
      <c r="AE141" s="474"/>
      <c r="AF141" s="496">
        <v>2</v>
      </c>
      <c r="AG141" s="484"/>
      <c r="AH141" s="484"/>
      <c r="AI141" s="484"/>
      <c r="AJ141" s="497">
        <v>2</v>
      </c>
      <c r="AK141" s="471"/>
      <c r="AL141" s="472"/>
      <c r="AM141" s="472"/>
      <c r="AN141" s="472"/>
      <c r="AO141" s="498"/>
      <c r="AQ141" s="475" t="s">
        <v>344</v>
      </c>
      <c r="AR141" s="475">
        <v>2</v>
      </c>
    </row>
    <row r="142" spans="1:44" s="475" customFormat="1" ht="27.6" x14ac:dyDescent="0.3">
      <c r="A142" s="449" t="s">
        <v>102</v>
      </c>
      <c r="B142" s="449"/>
      <c r="C142" s="615" t="s">
        <v>266</v>
      </c>
      <c r="D142" s="573" t="s">
        <v>267</v>
      </c>
      <c r="E142" s="606"/>
      <c r="F142" s="500">
        <f>15*(SUM(G142:J142,L142:O142,Q142:T142,V142:Y142,AA142:AD142,AF142:AI142,AK142:AN142))</f>
        <v>30</v>
      </c>
      <c r="G142" s="480"/>
      <c r="H142" s="481"/>
      <c r="I142" s="481"/>
      <c r="J142" s="481"/>
      <c r="K142" s="482"/>
      <c r="L142" s="480"/>
      <c r="M142" s="481"/>
      <c r="N142" s="481"/>
      <c r="O142" s="481"/>
      <c r="P142" s="482"/>
      <c r="Q142" s="480"/>
      <c r="R142" s="481"/>
      <c r="S142" s="481"/>
      <c r="T142" s="481"/>
      <c r="U142" s="482"/>
      <c r="V142" s="480"/>
      <c r="W142" s="481"/>
      <c r="X142" s="481"/>
      <c r="Y142" s="481"/>
      <c r="Z142" s="482"/>
      <c r="AA142" s="486"/>
      <c r="AB142" s="483"/>
      <c r="AC142" s="483"/>
      <c r="AD142" s="483"/>
      <c r="AE142" s="487"/>
      <c r="AF142" s="501"/>
      <c r="AG142" s="502"/>
      <c r="AH142" s="502"/>
      <c r="AI142" s="502"/>
      <c r="AJ142" s="503"/>
      <c r="AK142" s="626">
        <v>1</v>
      </c>
      <c r="AL142" s="504"/>
      <c r="AM142" s="504">
        <v>1</v>
      </c>
      <c r="AN142" s="504"/>
      <c r="AO142" s="505">
        <v>2</v>
      </c>
      <c r="AQ142" s="475" t="s">
        <v>344</v>
      </c>
      <c r="AR142" s="475">
        <v>2</v>
      </c>
    </row>
    <row r="143" spans="1:44" s="475" customFormat="1" x14ac:dyDescent="0.3">
      <c r="A143" s="449" t="s">
        <v>102</v>
      </c>
      <c r="B143" s="449"/>
      <c r="C143" s="615" t="s">
        <v>268</v>
      </c>
      <c r="D143" s="690" t="s">
        <v>191</v>
      </c>
      <c r="E143" s="603"/>
      <c r="F143" s="506"/>
      <c r="G143" s="452"/>
      <c r="H143" s="453"/>
      <c r="I143" s="453"/>
      <c r="J143" s="453"/>
      <c r="K143" s="454"/>
      <c r="L143" s="452"/>
      <c r="M143" s="453"/>
      <c r="N143" s="453"/>
      <c r="O143" s="453"/>
      <c r="P143" s="454"/>
      <c r="Q143" s="452"/>
      <c r="R143" s="453"/>
      <c r="S143" s="453"/>
      <c r="T143" s="453"/>
      <c r="U143" s="454"/>
      <c r="V143" s="452"/>
      <c r="W143" s="453"/>
      <c r="X143" s="453"/>
      <c r="Y143" s="453"/>
      <c r="Z143" s="454"/>
      <c r="AA143" s="507"/>
      <c r="AB143" s="508"/>
      <c r="AC143" s="508"/>
      <c r="AD143" s="508"/>
      <c r="AE143" s="509"/>
      <c r="AF143" s="510" t="s">
        <v>192</v>
      </c>
      <c r="AG143" s="511"/>
      <c r="AH143" s="512"/>
      <c r="AI143" s="513"/>
      <c r="AJ143" s="514">
        <v>4</v>
      </c>
      <c r="AK143" s="515" t="s">
        <v>193</v>
      </c>
      <c r="AL143" s="516"/>
      <c r="AM143" s="516"/>
      <c r="AN143" s="516"/>
      <c r="AO143" s="517"/>
    </row>
    <row r="144" spans="1:44" s="436" customFormat="1" ht="13.5" customHeight="1" x14ac:dyDescent="0.3">
      <c r="A144" s="449" t="s">
        <v>102</v>
      </c>
      <c r="B144" s="449"/>
      <c r="C144" s="615" t="s">
        <v>269</v>
      </c>
      <c r="D144" s="556" t="s">
        <v>195</v>
      </c>
      <c r="E144" s="607"/>
      <c r="F144" s="466">
        <f t="shared" ref="F144:F145" si="12">15*(SUM(G144:J144,L144:O144,Q144:T144,V144:Y144,AA144:AD144,AF144:AI144,AK144:AN144))</f>
        <v>15</v>
      </c>
      <c r="G144" s="459"/>
      <c r="H144" s="460"/>
      <c r="I144" s="460"/>
      <c r="J144" s="460"/>
      <c r="K144" s="461"/>
      <c r="L144" s="459"/>
      <c r="M144" s="460"/>
      <c r="N144" s="460"/>
      <c r="O144" s="460"/>
      <c r="P144" s="461"/>
      <c r="Q144" s="459"/>
      <c r="R144" s="460"/>
      <c r="S144" s="460"/>
      <c r="T144" s="460"/>
      <c r="U144" s="461"/>
      <c r="V144" s="459"/>
      <c r="W144" s="460"/>
      <c r="X144" s="460"/>
      <c r="Y144" s="460"/>
      <c r="Z144" s="461"/>
      <c r="AA144" s="507"/>
      <c r="AB144" s="508"/>
      <c r="AC144" s="508"/>
      <c r="AD144" s="508"/>
      <c r="AE144" s="518"/>
      <c r="AF144" s="507"/>
      <c r="AG144" s="508">
        <v>1</v>
      </c>
      <c r="AH144" s="508"/>
      <c r="AI144" s="508"/>
      <c r="AJ144" s="519">
        <v>1</v>
      </c>
      <c r="AK144" s="507"/>
      <c r="AL144" s="508"/>
      <c r="AM144" s="508"/>
      <c r="AN144" s="508"/>
      <c r="AO144" s="519"/>
    </row>
    <row r="145" spans="1:44" s="436" customFormat="1" ht="13.5" customHeight="1" x14ac:dyDescent="0.3">
      <c r="A145" s="449" t="s">
        <v>102</v>
      </c>
      <c r="B145" s="449"/>
      <c r="C145" s="615" t="s">
        <v>270</v>
      </c>
      <c r="D145" s="556" t="s">
        <v>245</v>
      </c>
      <c r="E145" s="607"/>
      <c r="F145" s="466">
        <f t="shared" si="12"/>
        <v>15</v>
      </c>
      <c r="G145" s="459"/>
      <c r="H145" s="460"/>
      <c r="I145" s="460"/>
      <c r="J145" s="460"/>
      <c r="K145" s="461"/>
      <c r="L145" s="459"/>
      <c r="M145" s="460"/>
      <c r="N145" s="460"/>
      <c r="O145" s="460"/>
      <c r="P145" s="461"/>
      <c r="Q145" s="459"/>
      <c r="R145" s="460"/>
      <c r="S145" s="460"/>
      <c r="T145" s="460"/>
      <c r="U145" s="461"/>
      <c r="V145" s="459"/>
      <c r="W145" s="460"/>
      <c r="X145" s="460"/>
      <c r="Y145" s="460"/>
      <c r="Z145" s="461"/>
      <c r="AA145" s="507"/>
      <c r="AB145" s="508"/>
      <c r="AC145" s="508"/>
      <c r="AD145" s="508"/>
      <c r="AE145" s="518"/>
      <c r="AF145" s="507"/>
      <c r="AG145" s="508"/>
      <c r="AH145" s="508"/>
      <c r="AI145" s="508"/>
      <c r="AJ145" s="519"/>
      <c r="AK145" s="507"/>
      <c r="AL145" s="508">
        <v>1</v>
      </c>
      <c r="AM145" s="508"/>
      <c r="AN145" s="508"/>
      <c r="AO145" s="519">
        <v>1</v>
      </c>
    </row>
    <row r="146" spans="1:44" s="436" customFormat="1" ht="13.5" customHeight="1" thickBot="1" x14ac:dyDescent="0.35">
      <c r="A146" s="449" t="s">
        <v>102</v>
      </c>
      <c r="B146" s="449"/>
      <c r="C146" s="616" t="s">
        <v>271</v>
      </c>
      <c r="D146" s="617" t="s">
        <v>28</v>
      </c>
      <c r="E146" s="608"/>
      <c r="F146" s="520">
        <f>15*(SUM(G146:J146,L146:O146,Q146:T146,V146:Y146,AA146:AD146,AF146:AI146,AK146:AN146))</f>
        <v>0</v>
      </c>
      <c r="G146" s="521"/>
      <c r="H146" s="522"/>
      <c r="I146" s="522"/>
      <c r="J146" s="522"/>
      <c r="K146" s="523"/>
      <c r="L146" s="521"/>
      <c r="M146" s="522"/>
      <c r="N146" s="522"/>
      <c r="O146" s="522"/>
      <c r="P146" s="523"/>
      <c r="Q146" s="521"/>
      <c r="R146" s="522"/>
      <c r="S146" s="522"/>
      <c r="T146" s="522"/>
      <c r="U146" s="523"/>
      <c r="V146" s="521"/>
      <c r="W146" s="522"/>
      <c r="X146" s="522"/>
      <c r="Y146" s="522"/>
      <c r="Z146" s="523"/>
      <c r="AA146" s="524"/>
      <c r="AB146" s="525"/>
      <c r="AC146" s="525"/>
      <c r="AD146" s="525"/>
      <c r="AE146" s="526"/>
      <c r="AF146" s="524"/>
      <c r="AG146" s="525"/>
      <c r="AH146" s="525"/>
      <c r="AI146" s="525"/>
      <c r="AJ146" s="527"/>
      <c r="AK146" s="524"/>
      <c r="AL146" s="525"/>
      <c r="AM146" s="525"/>
      <c r="AN146" s="525"/>
      <c r="AO146" s="528">
        <v>15</v>
      </c>
    </row>
    <row r="147" spans="1:44" ht="13.5" customHeight="1" x14ac:dyDescent="0.3">
      <c r="D147" s="81" t="s">
        <v>82</v>
      </c>
      <c r="E147" s="82">
        <f>K147+P147+U147+Z147+AE147+AJ147+AO147</f>
        <v>54</v>
      </c>
      <c r="F147" s="83">
        <f t="shared" ref="F147:AO147" si="13">SUM(F133:F146)</f>
        <v>390</v>
      </c>
      <c r="G147" s="82">
        <f t="shared" si="13"/>
        <v>0</v>
      </c>
      <c r="H147" s="82">
        <f t="shared" si="13"/>
        <v>0</v>
      </c>
      <c r="I147" s="82">
        <f t="shared" si="13"/>
        <v>0</v>
      </c>
      <c r="J147" s="82">
        <f t="shared" si="13"/>
        <v>0</v>
      </c>
      <c r="K147" s="82">
        <f t="shared" si="13"/>
        <v>0</v>
      </c>
      <c r="L147" s="82">
        <f t="shared" si="13"/>
        <v>0</v>
      </c>
      <c r="M147" s="82">
        <f t="shared" si="13"/>
        <v>0</v>
      </c>
      <c r="N147" s="82">
        <f t="shared" si="13"/>
        <v>0</v>
      </c>
      <c r="O147" s="82">
        <f t="shared" si="13"/>
        <v>0</v>
      </c>
      <c r="P147" s="82">
        <f t="shared" si="13"/>
        <v>0</v>
      </c>
      <c r="Q147" s="82">
        <f t="shared" si="13"/>
        <v>0</v>
      </c>
      <c r="R147" s="82">
        <f t="shared" si="13"/>
        <v>0</v>
      </c>
      <c r="S147" s="82">
        <f t="shared" si="13"/>
        <v>0</v>
      </c>
      <c r="T147" s="82">
        <f t="shared" si="13"/>
        <v>0</v>
      </c>
      <c r="U147" s="82">
        <f t="shared" si="13"/>
        <v>0</v>
      </c>
      <c r="V147" s="82">
        <f t="shared" si="13"/>
        <v>0</v>
      </c>
      <c r="W147" s="82">
        <f t="shared" si="13"/>
        <v>0</v>
      </c>
      <c r="X147" s="82">
        <f t="shared" si="13"/>
        <v>0</v>
      </c>
      <c r="Y147" s="82">
        <f t="shared" si="13"/>
        <v>0</v>
      </c>
      <c r="Z147" s="82">
        <f t="shared" si="13"/>
        <v>0</v>
      </c>
      <c r="AA147" s="82">
        <f t="shared" si="13"/>
        <v>3</v>
      </c>
      <c r="AB147" s="82">
        <f t="shared" si="13"/>
        <v>0</v>
      </c>
      <c r="AC147" s="82">
        <f t="shared" si="13"/>
        <v>6</v>
      </c>
      <c r="AD147" s="82">
        <f t="shared" si="13"/>
        <v>0</v>
      </c>
      <c r="AE147" s="82">
        <f t="shared" si="13"/>
        <v>15</v>
      </c>
      <c r="AF147" s="82">
        <f t="shared" si="13"/>
        <v>5</v>
      </c>
      <c r="AG147" s="82">
        <f t="shared" si="13"/>
        <v>1</v>
      </c>
      <c r="AH147" s="82">
        <f t="shared" si="13"/>
        <v>4</v>
      </c>
      <c r="AI147" s="82">
        <f t="shared" si="13"/>
        <v>0</v>
      </c>
      <c r="AJ147" s="82">
        <f t="shared" si="13"/>
        <v>15</v>
      </c>
      <c r="AK147" s="82">
        <f t="shared" si="13"/>
        <v>3</v>
      </c>
      <c r="AL147" s="82">
        <f t="shared" si="13"/>
        <v>1</v>
      </c>
      <c r="AM147" s="82">
        <f t="shared" si="13"/>
        <v>3</v>
      </c>
      <c r="AN147" s="82">
        <f t="shared" si="13"/>
        <v>0</v>
      </c>
      <c r="AO147" s="82">
        <f t="shared" si="13"/>
        <v>24</v>
      </c>
    </row>
    <row r="148" spans="1:44" ht="13.5" customHeight="1" x14ac:dyDescent="0.3">
      <c r="D148" s="84"/>
      <c r="E148" s="86"/>
      <c r="F148" s="85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R148" s="22">
        <f>SUM(AR133:AR147)</f>
        <v>34</v>
      </c>
    </row>
    <row r="149" spans="1:44" s="534" customFormat="1" ht="15.75" customHeight="1" x14ac:dyDescent="0.3">
      <c r="A149" s="535"/>
      <c r="B149" s="535"/>
      <c r="C149" s="832" t="s">
        <v>272</v>
      </c>
      <c r="D149" s="832"/>
      <c r="E149" s="832"/>
      <c r="F149" s="832"/>
      <c r="G149" s="832"/>
      <c r="H149" s="832"/>
      <c r="I149" s="832"/>
      <c r="J149" s="832"/>
      <c r="K149" s="832"/>
      <c r="L149" s="832"/>
      <c r="M149" s="832"/>
      <c r="N149" s="832"/>
      <c r="O149" s="832"/>
      <c r="P149" s="832"/>
      <c r="Q149" s="832"/>
      <c r="R149" s="832"/>
      <c r="S149" s="832"/>
      <c r="T149" s="832"/>
      <c r="U149" s="832"/>
      <c r="V149" s="832"/>
      <c r="W149" s="832"/>
      <c r="X149" s="832"/>
      <c r="Y149" s="832"/>
      <c r="Z149" s="832"/>
      <c r="AA149" s="832"/>
      <c r="AB149" s="832"/>
      <c r="AC149" s="832"/>
      <c r="AD149" s="832"/>
      <c r="AE149" s="832"/>
      <c r="AF149" s="832"/>
      <c r="AG149" s="832"/>
      <c r="AH149" s="832"/>
      <c r="AI149" s="832"/>
      <c r="AJ149" s="832"/>
      <c r="AK149" s="832"/>
      <c r="AL149" s="832"/>
      <c r="AM149" s="832"/>
      <c r="AN149" s="832"/>
      <c r="AO149" s="832"/>
    </row>
    <row r="150" spans="1:44" s="436" customFormat="1" ht="3.75" customHeight="1" thickBot="1" x14ac:dyDescent="0.35">
      <c r="A150" s="435"/>
      <c r="B150" s="435"/>
      <c r="C150" s="536"/>
      <c r="E150" s="435"/>
      <c r="F150" s="437"/>
      <c r="G150" s="438"/>
      <c r="H150" s="438"/>
      <c r="I150" s="438"/>
      <c r="J150" s="438"/>
      <c r="K150" s="438"/>
      <c r="L150" s="438"/>
      <c r="M150" s="438"/>
      <c r="N150" s="438"/>
      <c r="O150" s="438"/>
      <c r="P150" s="438"/>
      <c r="Q150" s="438"/>
      <c r="R150" s="438"/>
      <c r="S150" s="438"/>
      <c r="T150" s="438"/>
      <c r="U150" s="438"/>
      <c r="V150" s="438"/>
      <c r="W150" s="438"/>
      <c r="X150" s="438"/>
      <c r="Y150" s="438"/>
      <c r="Z150" s="438"/>
      <c r="AA150" s="438"/>
      <c r="AB150" s="438"/>
      <c r="AC150" s="438"/>
      <c r="AD150" s="438"/>
      <c r="AE150" s="438"/>
      <c r="AF150" s="438"/>
      <c r="AG150" s="438"/>
      <c r="AH150" s="438"/>
      <c r="AI150" s="438"/>
      <c r="AJ150" s="438"/>
      <c r="AK150" s="438"/>
      <c r="AL150" s="438"/>
      <c r="AM150" s="438"/>
      <c r="AN150" s="438"/>
      <c r="AO150" s="438"/>
    </row>
    <row r="151" spans="1:44" s="436" customFormat="1" x14ac:dyDescent="0.3">
      <c r="A151" s="449" t="s">
        <v>102</v>
      </c>
      <c r="B151" s="449"/>
      <c r="C151" s="618" t="s">
        <v>273</v>
      </c>
      <c r="D151" s="703" t="s">
        <v>274</v>
      </c>
      <c r="E151" s="439"/>
      <c r="F151" s="440">
        <f t="shared" ref="F151:F160" si="14">15*(SUM(G151:J151,L151:O151,Q151:T151,V151:Y151,AA151:AD151,AF151:AI151,AK151:AN151))</f>
        <v>60</v>
      </c>
      <c r="G151" s="704"/>
      <c r="H151" s="705"/>
      <c r="I151" s="705"/>
      <c r="J151" s="705"/>
      <c r="K151" s="706"/>
      <c r="L151" s="704"/>
      <c r="M151" s="705"/>
      <c r="N151" s="705"/>
      <c r="O151" s="705"/>
      <c r="P151" s="706"/>
      <c r="Q151" s="704"/>
      <c r="R151" s="705"/>
      <c r="S151" s="705"/>
      <c r="T151" s="705"/>
      <c r="U151" s="706"/>
      <c r="V151" s="704"/>
      <c r="W151" s="705"/>
      <c r="X151" s="705"/>
      <c r="Y151" s="705"/>
      <c r="Z151" s="706"/>
      <c r="AA151" s="707">
        <v>2</v>
      </c>
      <c r="AB151" s="708"/>
      <c r="AC151" s="708">
        <v>2</v>
      </c>
      <c r="AD151" s="708"/>
      <c r="AE151" s="709">
        <v>5</v>
      </c>
      <c r="AF151" s="710"/>
      <c r="AG151" s="708"/>
      <c r="AH151" s="708"/>
      <c r="AI151" s="708"/>
      <c r="AJ151" s="711"/>
      <c r="AK151" s="712"/>
      <c r="AL151" s="708"/>
      <c r="AM151" s="708"/>
      <c r="AN151" s="708"/>
      <c r="AO151" s="713"/>
      <c r="AQ151" s="436" t="s">
        <v>344</v>
      </c>
      <c r="AR151" s="436">
        <v>5</v>
      </c>
    </row>
    <row r="152" spans="1:44" s="545" customFormat="1" x14ac:dyDescent="0.25">
      <c r="A152" s="449" t="s">
        <v>102</v>
      </c>
      <c r="B152" s="449"/>
      <c r="C152" s="537" t="s">
        <v>275</v>
      </c>
      <c r="D152" s="539" t="s">
        <v>276</v>
      </c>
      <c r="E152" s="450"/>
      <c r="F152" s="451">
        <f t="shared" si="14"/>
        <v>45</v>
      </c>
      <c r="G152" s="540"/>
      <c r="H152" s="541"/>
      <c r="I152" s="541"/>
      <c r="J152" s="541"/>
      <c r="K152" s="542"/>
      <c r="L152" s="540"/>
      <c r="M152" s="541"/>
      <c r="N152" s="541"/>
      <c r="O152" s="541"/>
      <c r="P152" s="542"/>
      <c r="Q152" s="540"/>
      <c r="R152" s="541"/>
      <c r="S152" s="541"/>
      <c r="T152" s="541"/>
      <c r="U152" s="542"/>
      <c r="V152" s="540"/>
      <c r="W152" s="541"/>
      <c r="X152" s="541"/>
      <c r="Y152" s="541"/>
      <c r="Z152" s="542"/>
      <c r="AA152" s="561"/>
      <c r="AB152" s="450"/>
      <c r="AC152" s="450"/>
      <c r="AD152" s="450"/>
      <c r="AE152" s="543"/>
      <c r="AF152" s="562">
        <v>1</v>
      </c>
      <c r="AG152" s="450"/>
      <c r="AH152" s="450">
        <v>2</v>
      </c>
      <c r="AI152" s="450"/>
      <c r="AJ152" s="464">
        <v>4</v>
      </c>
      <c r="AK152" s="538"/>
      <c r="AL152" s="450"/>
      <c r="AM152" s="450"/>
      <c r="AN152" s="450"/>
      <c r="AO152" s="544"/>
      <c r="AQ152" s="545" t="s">
        <v>344</v>
      </c>
    </row>
    <row r="153" spans="1:44" s="436" customFormat="1" x14ac:dyDescent="0.3">
      <c r="A153" s="449" t="s">
        <v>102</v>
      </c>
      <c r="B153" s="449"/>
      <c r="C153" s="537" t="s">
        <v>277</v>
      </c>
      <c r="D153" s="575" t="s">
        <v>278</v>
      </c>
      <c r="E153" s="450"/>
      <c r="F153" s="451">
        <f t="shared" si="14"/>
        <v>30</v>
      </c>
      <c r="G153" s="425"/>
      <c r="H153" s="426"/>
      <c r="I153" s="426"/>
      <c r="J153" s="426"/>
      <c r="K153" s="476"/>
      <c r="L153" s="425"/>
      <c r="M153" s="426"/>
      <c r="N153" s="426"/>
      <c r="O153" s="426"/>
      <c r="P153" s="476"/>
      <c r="Q153" s="425"/>
      <c r="R153" s="426"/>
      <c r="S153" s="426"/>
      <c r="T153" s="426"/>
      <c r="U153" s="476"/>
      <c r="V153" s="425"/>
      <c r="W153" s="426"/>
      <c r="X153" s="426"/>
      <c r="Y153" s="426"/>
      <c r="Z153" s="476"/>
      <c r="AA153" s="465"/>
      <c r="AB153" s="463"/>
      <c r="AC153" s="463">
        <v>2</v>
      </c>
      <c r="AD153" s="463"/>
      <c r="AE153" s="543">
        <v>5</v>
      </c>
      <c r="AF153" s="465"/>
      <c r="AG153" s="463"/>
      <c r="AH153" s="463"/>
      <c r="AI153" s="463"/>
      <c r="AJ153" s="464"/>
      <c r="AK153" s="465"/>
      <c r="AL153" s="463"/>
      <c r="AM153" s="463"/>
      <c r="AN153" s="463"/>
      <c r="AO153" s="714"/>
    </row>
    <row r="154" spans="1:44" s="436" customFormat="1" ht="27.6" x14ac:dyDescent="0.3">
      <c r="A154" s="449" t="s">
        <v>102</v>
      </c>
      <c r="B154" s="449"/>
      <c r="C154" s="537" t="s">
        <v>279</v>
      </c>
      <c r="D154" s="715" t="s">
        <v>280</v>
      </c>
      <c r="E154" s="450"/>
      <c r="F154" s="451">
        <f t="shared" si="14"/>
        <v>30</v>
      </c>
      <c r="G154" s="425"/>
      <c r="H154" s="426"/>
      <c r="I154" s="426"/>
      <c r="J154" s="426"/>
      <c r="K154" s="476"/>
      <c r="L154" s="425"/>
      <c r="M154" s="426"/>
      <c r="N154" s="426"/>
      <c r="O154" s="426"/>
      <c r="P154" s="476"/>
      <c r="Q154" s="425"/>
      <c r="R154" s="426"/>
      <c r="S154" s="426"/>
      <c r="T154" s="426"/>
      <c r="U154" s="476"/>
      <c r="V154" s="425"/>
      <c r="W154" s="426"/>
      <c r="X154" s="426"/>
      <c r="Y154" s="426"/>
      <c r="Z154" s="476"/>
      <c r="AA154" s="465"/>
      <c r="AB154" s="463"/>
      <c r="AC154" s="463"/>
      <c r="AD154" s="463"/>
      <c r="AE154" s="543"/>
      <c r="AF154" s="465"/>
      <c r="AG154" s="463"/>
      <c r="AH154" s="463">
        <v>2</v>
      </c>
      <c r="AI154" s="463"/>
      <c r="AJ154" s="464">
        <v>1</v>
      </c>
      <c r="AK154" s="465"/>
      <c r="AL154" s="463"/>
      <c r="AM154" s="463"/>
      <c r="AN154" s="463"/>
      <c r="AO154" s="714"/>
      <c r="AQ154" s="436" t="s">
        <v>344</v>
      </c>
      <c r="AR154" s="436">
        <v>1</v>
      </c>
    </row>
    <row r="155" spans="1:44" s="436" customFormat="1" x14ac:dyDescent="0.3">
      <c r="A155" s="449" t="s">
        <v>102</v>
      </c>
      <c r="B155" s="449"/>
      <c r="C155" s="537" t="s">
        <v>281</v>
      </c>
      <c r="D155" s="691" t="s">
        <v>282</v>
      </c>
      <c r="E155" s="716"/>
      <c r="F155" s="717">
        <f t="shared" si="14"/>
        <v>30</v>
      </c>
      <c r="G155" s="425"/>
      <c r="H155" s="426"/>
      <c r="I155" s="426"/>
      <c r="J155" s="426"/>
      <c r="K155" s="476"/>
      <c r="L155" s="425"/>
      <c r="M155" s="426"/>
      <c r="N155" s="426"/>
      <c r="O155" s="426"/>
      <c r="P155" s="476"/>
      <c r="Q155" s="425"/>
      <c r="R155" s="426"/>
      <c r="S155" s="426"/>
      <c r="T155" s="426"/>
      <c r="U155" s="476"/>
      <c r="V155" s="425"/>
      <c r="W155" s="426"/>
      <c r="X155" s="426"/>
      <c r="Y155" s="426"/>
      <c r="Z155" s="476"/>
      <c r="AA155" s="773">
        <v>1</v>
      </c>
      <c r="AB155" s="463"/>
      <c r="AC155" s="463">
        <v>1</v>
      </c>
      <c r="AD155" s="463"/>
      <c r="AE155" s="718">
        <v>3</v>
      </c>
      <c r="AF155" s="546"/>
      <c r="AG155" s="547"/>
      <c r="AH155" s="548"/>
      <c r="AI155" s="719"/>
      <c r="AJ155" s="543"/>
      <c r="AK155" s="549"/>
      <c r="AL155" s="550"/>
      <c r="AM155" s="550"/>
      <c r="AN155" s="550"/>
      <c r="AO155" s="551"/>
      <c r="AQ155" s="436" t="s">
        <v>344</v>
      </c>
      <c r="AR155" s="436">
        <v>3</v>
      </c>
    </row>
    <row r="156" spans="1:44" s="436" customFormat="1" ht="27.6" x14ac:dyDescent="0.3">
      <c r="A156" s="449" t="s">
        <v>102</v>
      </c>
      <c r="B156" s="449"/>
      <c r="C156" s="537" t="s">
        <v>283</v>
      </c>
      <c r="D156" s="720" t="s">
        <v>284</v>
      </c>
      <c r="E156" s="499"/>
      <c r="F156" s="717">
        <f t="shared" si="14"/>
        <v>30</v>
      </c>
      <c r="G156" s="425"/>
      <c r="H156" s="426"/>
      <c r="I156" s="426"/>
      <c r="J156" s="426"/>
      <c r="K156" s="476"/>
      <c r="L156" s="425"/>
      <c r="M156" s="426"/>
      <c r="N156" s="426"/>
      <c r="O156" s="426"/>
      <c r="P156" s="476"/>
      <c r="Q156" s="425"/>
      <c r="R156" s="426"/>
      <c r="S156" s="426"/>
      <c r="T156" s="426"/>
      <c r="U156" s="476"/>
      <c r="V156" s="425"/>
      <c r="W156" s="426"/>
      <c r="X156" s="426"/>
      <c r="Y156" s="426"/>
      <c r="Z156" s="476"/>
      <c r="AA156" s="465">
        <v>1</v>
      </c>
      <c r="AB156" s="463"/>
      <c r="AC156" s="463">
        <v>1</v>
      </c>
      <c r="AD156" s="463"/>
      <c r="AE156" s="718">
        <v>2</v>
      </c>
      <c r="AF156" s="546"/>
      <c r="AG156" s="547"/>
      <c r="AH156" s="548"/>
      <c r="AI156" s="719"/>
      <c r="AJ156" s="543"/>
      <c r="AK156" s="549"/>
      <c r="AL156" s="550"/>
      <c r="AM156" s="550"/>
      <c r="AN156" s="550"/>
      <c r="AO156" s="551"/>
      <c r="AQ156" s="436" t="s">
        <v>344</v>
      </c>
      <c r="AR156" s="436">
        <v>2</v>
      </c>
    </row>
    <row r="157" spans="1:44" s="436" customFormat="1" x14ac:dyDescent="0.3">
      <c r="A157" s="449" t="s">
        <v>102</v>
      </c>
      <c r="B157" s="449"/>
      <c r="C157" s="537" t="s">
        <v>285</v>
      </c>
      <c r="D157" s="691" t="s">
        <v>286</v>
      </c>
      <c r="E157" s="721"/>
      <c r="F157" s="500">
        <f>15*(SUM(G157:J157,L157:O157,Q157:T157,V157:Y157,AA157:AD157,AF157:AI157,AK157:AM157))</f>
        <v>30</v>
      </c>
      <c r="G157" s="496"/>
      <c r="H157" s="552"/>
      <c r="I157" s="552"/>
      <c r="J157" s="552"/>
      <c r="K157" s="553"/>
      <c r="L157" s="496"/>
      <c r="M157" s="552"/>
      <c r="N157" s="552"/>
      <c r="O157" s="552"/>
      <c r="P157" s="553"/>
      <c r="Q157" s="496"/>
      <c r="R157" s="552"/>
      <c r="S157" s="552"/>
      <c r="T157" s="552"/>
      <c r="U157" s="553"/>
      <c r="V157" s="496"/>
      <c r="W157" s="552"/>
      <c r="X157" s="552"/>
      <c r="Y157" s="552"/>
      <c r="Z157" s="554"/>
      <c r="AA157" s="496"/>
      <c r="AB157" s="552"/>
      <c r="AC157" s="552"/>
      <c r="AD157" s="552"/>
      <c r="AE157" s="554"/>
      <c r="AF157" s="496"/>
      <c r="AG157" s="552"/>
      <c r="AH157" s="552"/>
      <c r="AI157" s="552"/>
      <c r="AJ157" s="553"/>
      <c r="AK157" s="624">
        <v>1</v>
      </c>
      <c r="AL157" s="552"/>
      <c r="AM157" s="552">
        <v>1</v>
      </c>
      <c r="AN157" s="545"/>
      <c r="AO157" s="554">
        <v>3</v>
      </c>
    </row>
    <row r="158" spans="1:44" s="436" customFormat="1" x14ac:dyDescent="0.3">
      <c r="A158" s="449" t="s">
        <v>102</v>
      </c>
      <c r="B158" s="449"/>
      <c r="C158" s="537" t="s">
        <v>287</v>
      </c>
      <c r="D158" s="722" t="s">
        <v>288</v>
      </c>
      <c r="E158" s="555"/>
      <c r="F158" s="723">
        <f t="shared" si="14"/>
        <v>45</v>
      </c>
      <c r="G158" s="724"/>
      <c r="H158" s="725"/>
      <c r="I158" s="725"/>
      <c r="J158" s="725"/>
      <c r="K158" s="726"/>
      <c r="L158" s="724"/>
      <c r="M158" s="725"/>
      <c r="N158" s="725"/>
      <c r="O158" s="725"/>
      <c r="P158" s="726"/>
      <c r="Q158" s="724"/>
      <c r="R158" s="725"/>
      <c r="S158" s="725"/>
      <c r="T158" s="725"/>
      <c r="U158" s="726"/>
      <c r="V158" s="724"/>
      <c r="W158" s="725"/>
      <c r="X158" s="725"/>
      <c r="Y158" s="725"/>
      <c r="Z158" s="726"/>
      <c r="AA158" s="727"/>
      <c r="AB158" s="728"/>
      <c r="AC158" s="728"/>
      <c r="AD158" s="728"/>
      <c r="AE158" s="729"/>
      <c r="AF158" s="730">
        <v>1</v>
      </c>
      <c r="AG158" s="728"/>
      <c r="AH158" s="728">
        <v>2</v>
      </c>
      <c r="AI158" s="728"/>
      <c r="AJ158" s="731">
        <v>5</v>
      </c>
      <c r="AK158" s="727"/>
      <c r="AL158" s="728"/>
      <c r="AM158" s="728"/>
      <c r="AN158" s="728"/>
      <c r="AO158" s="732"/>
      <c r="AQ158" s="436" t="s">
        <v>344</v>
      </c>
      <c r="AR158" s="436">
        <v>5</v>
      </c>
    </row>
    <row r="159" spans="1:44" s="436" customFormat="1" x14ac:dyDescent="0.3">
      <c r="A159" s="449" t="s">
        <v>102</v>
      </c>
      <c r="B159" s="449"/>
      <c r="C159" s="537" t="s">
        <v>289</v>
      </c>
      <c r="D159" s="575" t="s">
        <v>290</v>
      </c>
      <c r="E159" s="450"/>
      <c r="F159" s="451">
        <f t="shared" si="14"/>
        <v>30</v>
      </c>
      <c r="G159" s="425"/>
      <c r="H159" s="426"/>
      <c r="I159" s="426"/>
      <c r="J159" s="426"/>
      <c r="K159" s="476"/>
      <c r="L159" s="425"/>
      <c r="M159" s="426"/>
      <c r="N159" s="426"/>
      <c r="O159" s="426"/>
      <c r="P159" s="476"/>
      <c r="Q159" s="425"/>
      <c r="R159" s="426"/>
      <c r="S159" s="426"/>
      <c r="T159" s="426"/>
      <c r="U159" s="476"/>
      <c r="V159" s="425"/>
      <c r="W159" s="426"/>
      <c r="X159" s="426"/>
      <c r="Y159" s="426"/>
      <c r="Z159" s="476"/>
      <c r="AA159" s="465"/>
      <c r="AB159" s="463"/>
      <c r="AC159" s="463"/>
      <c r="AD159" s="463"/>
      <c r="AE159" s="733"/>
      <c r="AF159" s="465"/>
      <c r="AG159" s="463"/>
      <c r="AH159" s="463"/>
      <c r="AI159" s="463"/>
      <c r="AJ159" s="464"/>
      <c r="AK159" s="465">
        <v>1</v>
      </c>
      <c r="AL159" s="463"/>
      <c r="AM159" s="463">
        <v>1</v>
      </c>
      <c r="AN159" s="463"/>
      <c r="AO159" s="464">
        <v>2</v>
      </c>
      <c r="AQ159" s="436" t="s">
        <v>344</v>
      </c>
      <c r="AR159" s="436">
        <v>2</v>
      </c>
    </row>
    <row r="160" spans="1:44" s="436" customFormat="1" x14ac:dyDescent="0.3">
      <c r="A160" s="449" t="s">
        <v>102</v>
      </c>
      <c r="B160" s="449"/>
      <c r="C160" s="537" t="s">
        <v>291</v>
      </c>
      <c r="D160" s="734" t="s">
        <v>292</v>
      </c>
      <c r="E160" s="499"/>
      <c r="F160" s="500">
        <f t="shared" si="14"/>
        <v>30</v>
      </c>
      <c r="G160" s="496"/>
      <c r="H160" s="552"/>
      <c r="I160" s="552"/>
      <c r="J160" s="552"/>
      <c r="K160" s="553"/>
      <c r="L160" s="496"/>
      <c r="M160" s="552"/>
      <c r="N160" s="552"/>
      <c r="O160" s="552"/>
      <c r="P160" s="553"/>
      <c r="Q160" s="496"/>
      <c r="R160" s="552"/>
      <c r="S160" s="552"/>
      <c r="T160" s="552"/>
      <c r="U160" s="553"/>
      <c r="V160" s="496"/>
      <c r="W160" s="552"/>
      <c r="X160" s="552"/>
      <c r="Y160" s="552"/>
      <c r="Z160" s="553"/>
      <c r="AA160" s="488"/>
      <c r="AB160" s="484"/>
      <c r="AC160" s="484"/>
      <c r="AD160" s="484"/>
      <c r="AE160" s="735"/>
      <c r="AF160" s="496"/>
      <c r="AG160" s="484"/>
      <c r="AH160" s="484"/>
      <c r="AI160" s="484"/>
      <c r="AJ160" s="497"/>
      <c r="AK160" s="496">
        <v>1</v>
      </c>
      <c r="AL160" s="484"/>
      <c r="AM160" s="484">
        <v>1</v>
      </c>
      <c r="AN160" s="484"/>
      <c r="AO160" s="497">
        <v>3</v>
      </c>
      <c r="AQ160" s="436" t="s">
        <v>344</v>
      </c>
      <c r="AR160" s="436">
        <v>3</v>
      </c>
    </row>
    <row r="161" spans="1:45" s="436" customFormat="1" x14ac:dyDescent="0.3">
      <c r="A161" s="449" t="s">
        <v>102</v>
      </c>
      <c r="B161" s="449"/>
      <c r="C161" s="537" t="s">
        <v>293</v>
      </c>
      <c r="D161" s="736" t="s">
        <v>191</v>
      </c>
      <c r="E161" s="737"/>
      <c r="F161" s="738"/>
      <c r="G161" s="490"/>
      <c r="H161" s="491"/>
      <c r="I161" s="491"/>
      <c r="J161" s="491"/>
      <c r="K161" s="739"/>
      <c r="L161" s="490"/>
      <c r="M161" s="491"/>
      <c r="N161" s="491"/>
      <c r="O161" s="491"/>
      <c r="P161" s="739"/>
      <c r="Q161" s="490"/>
      <c r="R161" s="491"/>
      <c r="S161" s="491"/>
      <c r="T161" s="491"/>
      <c r="U161" s="739"/>
      <c r="V161" s="490"/>
      <c r="W161" s="491"/>
      <c r="X161" s="491"/>
      <c r="Y161" s="491"/>
      <c r="Z161" s="739"/>
      <c r="AA161" s="455"/>
      <c r="AB161" s="456"/>
      <c r="AC161" s="456"/>
      <c r="AD161" s="456"/>
      <c r="AE161" s="740"/>
      <c r="AF161" s="510" t="s">
        <v>192</v>
      </c>
      <c r="AG161" s="511"/>
      <c r="AH161" s="512"/>
      <c r="AI161" s="741"/>
      <c r="AJ161" s="742">
        <v>4</v>
      </c>
      <c r="AK161" s="833" t="s">
        <v>193</v>
      </c>
      <c r="AL161" s="834"/>
      <c r="AM161" s="834"/>
      <c r="AN161" s="834"/>
      <c r="AO161" s="835"/>
    </row>
    <row r="162" spans="1:45" s="436" customFormat="1" x14ac:dyDescent="0.3">
      <c r="A162" s="449" t="s">
        <v>102</v>
      </c>
      <c r="B162" s="449"/>
      <c r="C162" s="537" t="s">
        <v>294</v>
      </c>
      <c r="D162" s="743" t="s">
        <v>195</v>
      </c>
      <c r="E162" s="716"/>
      <c r="F162" s="717">
        <f>15*(SUM(G162:J162,L162:O162,Q162:T162,V162:Y162,AA162:AD162,AF162:AI162,AK162:AN162))</f>
        <v>15</v>
      </c>
      <c r="G162" s="425"/>
      <c r="H162" s="426"/>
      <c r="I162" s="426"/>
      <c r="J162" s="426"/>
      <c r="K162" s="476"/>
      <c r="L162" s="425"/>
      <c r="M162" s="426"/>
      <c r="N162" s="426"/>
      <c r="O162" s="426"/>
      <c r="P162" s="476"/>
      <c r="Q162" s="425"/>
      <c r="R162" s="426"/>
      <c r="S162" s="426"/>
      <c r="T162" s="426"/>
      <c r="U162" s="476"/>
      <c r="V162" s="425"/>
      <c r="W162" s="426"/>
      <c r="X162" s="426"/>
      <c r="Y162" s="426"/>
      <c r="Z162" s="476"/>
      <c r="AA162" s="465"/>
      <c r="AB162" s="463"/>
      <c r="AC162" s="463"/>
      <c r="AD162" s="463"/>
      <c r="AE162" s="718"/>
      <c r="AF162" s="465"/>
      <c r="AG162" s="463">
        <v>1</v>
      </c>
      <c r="AH162" s="463"/>
      <c r="AI162" s="463"/>
      <c r="AJ162" s="464">
        <v>1</v>
      </c>
      <c r="AK162" s="465"/>
      <c r="AL162" s="463"/>
      <c r="AM162" s="463"/>
      <c r="AN162" s="463"/>
      <c r="AO162" s="464"/>
    </row>
    <row r="163" spans="1:45" s="436" customFormat="1" x14ac:dyDescent="0.3">
      <c r="A163" s="449" t="s">
        <v>102</v>
      </c>
      <c r="B163" s="449"/>
      <c r="C163" s="537" t="s">
        <v>295</v>
      </c>
      <c r="D163" s="744" t="s">
        <v>197</v>
      </c>
      <c r="E163" s="745"/>
      <c r="F163" s="717">
        <f>15*(SUM(G163:J163,L163:O163,Q163:T163,V163:Y163,AA163:AD163,AF163:AI163,AK163:AN163))</f>
        <v>15</v>
      </c>
      <c r="G163" s="425"/>
      <c r="H163" s="426"/>
      <c r="I163" s="426"/>
      <c r="J163" s="426"/>
      <c r="K163" s="476"/>
      <c r="L163" s="425"/>
      <c r="M163" s="426"/>
      <c r="N163" s="426"/>
      <c r="O163" s="426"/>
      <c r="P163" s="476"/>
      <c r="Q163" s="425"/>
      <c r="R163" s="426"/>
      <c r="S163" s="426"/>
      <c r="T163" s="426"/>
      <c r="U163" s="476"/>
      <c r="V163" s="425"/>
      <c r="W163" s="426"/>
      <c r="X163" s="426"/>
      <c r="Y163" s="426"/>
      <c r="Z163" s="476"/>
      <c r="AA163" s="465"/>
      <c r="AB163" s="463"/>
      <c r="AC163" s="463"/>
      <c r="AD163" s="463"/>
      <c r="AE163" s="718"/>
      <c r="AF163" s="465"/>
      <c r="AG163" s="463"/>
      <c r="AH163" s="463"/>
      <c r="AI163" s="463"/>
      <c r="AJ163" s="464"/>
      <c r="AK163" s="465"/>
      <c r="AL163" s="463">
        <v>1</v>
      </c>
      <c r="AM163" s="463"/>
      <c r="AN163" s="463"/>
      <c r="AO163" s="464">
        <v>1</v>
      </c>
    </row>
    <row r="164" spans="1:45" s="436" customFormat="1" ht="14.4" thickBot="1" x14ac:dyDescent="0.35">
      <c r="A164" s="449" t="s">
        <v>102</v>
      </c>
      <c r="B164" s="449"/>
      <c r="C164" s="619" t="s">
        <v>296</v>
      </c>
      <c r="D164" s="746" t="s">
        <v>28</v>
      </c>
      <c r="E164" s="747"/>
      <c r="F164" s="748">
        <f>15*(SUM(G164:J164,L164:O164,Q164:T164,V164:Y164,AA164:AD164,AG164:AI164,AL164:AN164))</f>
        <v>0</v>
      </c>
      <c r="G164" s="749"/>
      <c r="H164" s="750"/>
      <c r="I164" s="750"/>
      <c r="J164" s="750"/>
      <c r="K164" s="751"/>
      <c r="L164" s="749"/>
      <c r="M164" s="750"/>
      <c r="N164" s="750"/>
      <c r="O164" s="750"/>
      <c r="P164" s="751"/>
      <c r="Q164" s="749"/>
      <c r="R164" s="750"/>
      <c r="S164" s="750"/>
      <c r="T164" s="750"/>
      <c r="U164" s="751"/>
      <c r="V164" s="749"/>
      <c r="W164" s="750"/>
      <c r="X164" s="750"/>
      <c r="Y164" s="750"/>
      <c r="Z164" s="751"/>
      <c r="AA164" s="752"/>
      <c r="AB164" s="753"/>
      <c r="AC164" s="753"/>
      <c r="AD164" s="753"/>
      <c r="AE164" s="754"/>
      <c r="AF164" s="752"/>
      <c r="AG164" s="753"/>
      <c r="AH164" s="753"/>
      <c r="AI164" s="753"/>
      <c r="AJ164" s="755"/>
      <c r="AK164" s="752"/>
      <c r="AL164" s="753"/>
      <c r="AM164" s="753"/>
      <c r="AN164" s="753"/>
      <c r="AO164" s="756">
        <v>15</v>
      </c>
    </row>
    <row r="165" spans="1:45" s="436" customFormat="1" x14ac:dyDescent="0.3">
      <c r="A165" s="435"/>
      <c r="B165" s="435"/>
      <c r="D165" s="557" t="s">
        <v>82</v>
      </c>
      <c r="E165" s="558">
        <f>K165+P165+U165+Z165+AE165+AJ165+AO165</f>
        <v>54</v>
      </c>
      <c r="F165" s="559">
        <f t="shared" ref="F165:AE165" si="15">SUM(F151:F164)</f>
        <v>390</v>
      </c>
      <c r="G165" s="558">
        <f t="shared" si="15"/>
        <v>0</v>
      </c>
      <c r="H165" s="558">
        <f t="shared" si="15"/>
        <v>0</v>
      </c>
      <c r="I165" s="558">
        <f t="shared" si="15"/>
        <v>0</v>
      </c>
      <c r="J165" s="558">
        <f t="shared" si="15"/>
        <v>0</v>
      </c>
      <c r="K165" s="558">
        <f t="shared" si="15"/>
        <v>0</v>
      </c>
      <c r="L165" s="558">
        <f t="shared" si="15"/>
        <v>0</v>
      </c>
      <c r="M165" s="558">
        <f t="shared" si="15"/>
        <v>0</v>
      </c>
      <c r="N165" s="558">
        <f t="shared" si="15"/>
        <v>0</v>
      </c>
      <c r="O165" s="558">
        <f t="shared" si="15"/>
        <v>0</v>
      </c>
      <c r="P165" s="558">
        <f t="shared" si="15"/>
        <v>0</v>
      </c>
      <c r="Q165" s="558">
        <f t="shared" si="15"/>
        <v>0</v>
      </c>
      <c r="R165" s="558">
        <f t="shared" si="15"/>
        <v>0</v>
      </c>
      <c r="S165" s="558">
        <f t="shared" si="15"/>
        <v>0</v>
      </c>
      <c r="T165" s="558">
        <f t="shared" si="15"/>
        <v>0</v>
      </c>
      <c r="U165" s="558">
        <f t="shared" si="15"/>
        <v>0</v>
      </c>
      <c r="V165" s="558">
        <f t="shared" si="15"/>
        <v>0</v>
      </c>
      <c r="W165" s="558">
        <f t="shared" si="15"/>
        <v>0</v>
      </c>
      <c r="X165" s="558">
        <f t="shared" si="15"/>
        <v>0</v>
      </c>
      <c r="Y165" s="558">
        <f t="shared" si="15"/>
        <v>0</v>
      </c>
      <c r="Z165" s="558">
        <f t="shared" si="15"/>
        <v>0</v>
      </c>
      <c r="AA165" s="560">
        <f t="shared" si="15"/>
        <v>4</v>
      </c>
      <c r="AB165" s="560">
        <f t="shared" si="15"/>
        <v>0</v>
      </c>
      <c r="AC165" s="560">
        <f t="shared" si="15"/>
        <v>6</v>
      </c>
      <c r="AD165" s="560">
        <f t="shared" si="15"/>
        <v>0</v>
      </c>
      <c r="AE165" s="560">
        <f t="shared" si="15"/>
        <v>15</v>
      </c>
      <c r="AF165" s="558">
        <f>SUM(AF151:AF163,AF164)</f>
        <v>2</v>
      </c>
      <c r="AG165" s="558">
        <f>SUM(AG151:AG163,AG164)</f>
        <v>1</v>
      </c>
      <c r="AH165" s="558">
        <f>SUM(AH151:AH163,AH164)</f>
        <v>6</v>
      </c>
      <c r="AI165" s="558">
        <f>SUM(AI151:AI163,AI164)</f>
        <v>0</v>
      </c>
      <c r="AJ165" s="558">
        <f>SUM(AJ151:AJ164)</f>
        <v>15</v>
      </c>
      <c r="AK165" s="558">
        <f>SUM(AK151:AK163,AK164)</f>
        <v>3</v>
      </c>
      <c r="AL165" s="558">
        <f>SUM(AL151:AL163,AL164)</f>
        <v>1</v>
      </c>
      <c r="AM165" s="558">
        <f>SUM(AM151:AM163,AM164)</f>
        <v>3</v>
      </c>
      <c r="AN165" s="558">
        <f>SUM(AN151:AN163,AN164)</f>
        <v>0</v>
      </c>
      <c r="AO165" s="558">
        <f>SUM(AO151:AO164)</f>
        <v>24</v>
      </c>
    </row>
    <row r="166" spans="1:45" ht="13.5" customHeight="1" x14ac:dyDescent="0.3">
      <c r="E166" s="24"/>
      <c r="F166" s="24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2"/>
      <c r="AO166" s="102"/>
    </row>
    <row r="167" spans="1:45" ht="15.75" customHeight="1" x14ac:dyDescent="0.3">
      <c r="C167" s="831" t="s">
        <v>297</v>
      </c>
      <c r="D167" s="831"/>
      <c r="E167" s="831"/>
      <c r="F167" s="831"/>
      <c r="G167" s="831"/>
      <c r="H167" s="831"/>
      <c r="I167" s="831"/>
      <c r="J167" s="831"/>
      <c r="K167" s="831"/>
      <c r="L167" s="831"/>
      <c r="M167" s="831"/>
      <c r="N167" s="831"/>
      <c r="O167" s="831"/>
      <c r="P167" s="831"/>
      <c r="Q167" s="831"/>
      <c r="R167" s="831"/>
      <c r="S167" s="831"/>
      <c r="T167" s="831"/>
      <c r="U167" s="831"/>
      <c r="V167" s="831"/>
      <c r="W167" s="831"/>
      <c r="X167" s="831"/>
      <c r="Y167" s="831"/>
      <c r="Z167" s="831"/>
      <c r="AA167" s="831"/>
      <c r="AB167" s="831"/>
      <c r="AC167" s="831"/>
      <c r="AD167" s="831"/>
      <c r="AE167" s="831"/>
      <c r="AF167" s="831"/>
      <c r="AG167" s="831"/>
      <c r="AH167" s="831"/>
      <c r="AI167" s="831"/>
      <c r="AJ167" s="831"/>
      <c r="AK167" s="831"/>
      <c r="AL167" s="831"/>
      <c r="AM167" s="831"/>
      <c r="AN167" s="831"/>
      <c r="AO167" s="831"/>
      <c r="AR167" s="22">
        <f>SUM(AR151:AR166)</f>
        <v>21</v>
      </c>
    </row>
    <row r="168" spans="1:45" ht="3.75" customHeight="1" thickBot="1" x14ac:dyDescent="0.35">
      <c r="D168" s="368"/>
      <c r="E168" s="21"/>
      <c r="F168" s="24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2"/>
      <c r="AO168" s="102"/>
    </row>
    <row r="169" spans="1:45" ht="22.2" thickBot="1" x14ac:dyDescent="0.35">
      <c r="C169" s="313"/>
      <c r="D169" s="620" t="s">
        <v>298</v>
      </c>
      <c r="E169" s="308"/>
      <c r="F169" s="309">
        <v>60</v>
      </c>
      <c r="G169" s="263"/>
      <c r="H169" s="264"/>
      <c r="I169" s="264"/>
      <c r="J169" s="264"/>
      <c r="K169" s="310"/>
      <c r="L169" s="263"/>
      <c r="M169" s="264"/>
      <c r="N169" s="264"/>
      <c r="O169" s="264"/>
      <c r="P169" s="310"/>
      <c r="Q169" s="263"/>
      <c r="R169" s="264"/>
      <c r="S169" s="264"/>
      <c r="T169" s="264"/>
      <c r="U169" s="310"/>
      <c r="V169" s="263"/>
      <c r="W169" s="264"/>
      <c r="X169" s="264"/>
      <c r="Y169" s="264"/>
      <c r="Z169" s="310"/>
      <c r="AA169" s="263"/>
      <c r="AB169" s="264"/>
      <c r="AC169" s="264"/>
      <c r="AD169" s="264"/>
      <c r="AE169" s="265"/>
      <c r="AF169" s="266"/>
      <c r="AG169" s="311"/>
      <c r="AH169" s="311"/>
      <c r="AI169" s="311"/>
      <c r="AJ169" s="312"/>
      <c r="AK169" s="266"/>
      <c r="AL169" s="311"/>
      <c r="AM169" s="311"/>
      <c r="AN169" s="311"/>
      <c r="AO169" s="312"/>
      <c r="AS169" s="22">
        <v>4</v>
      </c>
    </row>
    <row r="170" spans="1:45" ht="27.6" x14ac:dyDescent="0.3">
      <c r="A170" s="33" t="s">
        <v>102</v>
      </c>
      <c r="B170" s="33"/>
      <c r="C170" s="599" t="s">
        <v>299</v>
      </c>
      <c r="D170" s="698" t="s">
        <v>300</v>
      </c>
      <c r="E170" s="699"/>
      <c r="F170" s="702">
        <f>15*(SUM(G170:J170,L170:O170,Q170:T170,V170:Y170,AA170:AD170,AF170:AI170,AK170:AN170))</f>
        <v>60</v>
      </c>
      <c r="G170" s="168"/>
      <c r="H170" s="169"/>
      <c r="I170" s="169"/>
      <c r="J170" s="169"/>
      <c r="K170" s="170"/>
      <c r="L170" s="168"/>
      <c r="M170" s="169"/>
      <c r="N170" s="169"/>
      <c r="O170" s="169"/>
      <c r="P170" s="170"/>
      <c r="Q170" s="168"/>
      <c r="R170" s="169"/>
      <c r="S170" s="169"/>
      <c r="T170" s="169"/>
      <c r="U170" s="170"/>
      <c r="V170" s="168"/>
      <c r="W170" s="169"/>
      <c r="X170" s="169"/>
      <c r="Y170" s="169"/>
      <c r="Z170" s="171"/>
      <c r="AA170" s="168"/>
      <c r="AB170" s="169"/>
      <c r="AC170" s="169"/>
      <c r="AD170" s="169"/>
      <c r="AE170" s="171"/>
      <c r="AF170" s="172">
        <v>2</v>
      </c>
      <c r="AG170" s="173"/>
      <c r="AH170" s="173">
        <v>2</v>
      </c>
      <c r="AI170" s="173"/>
      <c r="AJ170" s="174">
        <v>4</v>
      </c>
      <c r="AK170" s="172"/>
      <c r="AL170" s="173"/>
      <c r="AM170" s="173"/>
      <c r="AN170" s="173"/>
      <c r="AO170" s="174"/>
    </row>
    <row r="171" spans="1:45" x14ac:dyDescent="0.3">
      <c r="A171" s="33" t="s">
        <v>102</v>
      </c>
      <c r="B171" s="33"/>
      <c r="C171" s="164" t="s">
        <v>301</v>
      </c>
      <c r="D171" s="692" t="s">
        <v>302</v>
      </c>
      <c r="E171" s="191"/>
      <c r="F171" s="292">
        <f>15*(SUM(G171:J171,L171:O171,Q171:T171,V171:Y171,AA171:AD171,AF171:AI171,AK171:AN171))</f>
        <v>60</v>
      </c>
      <c r="G171" s="286"/>
      <c r="H171" s="287"/>
      <c r="I171" s="287"/>
      <c r="J171" s="287"/>
      <c r="K171" s="288"/>
      <c r="L171" s="286"/>
      <c r="M171" s="287"/>
      <c r="N171" s="287"/>
      <c r="O171" s="287"/>
      <c r="P171" s="288"/>
      <c r="Q171" s="286"/>
      <c r="R171" s="287"/>
      <c r="S171" s="287"/>
      <c r="T171" s="287"/>
      <c r="U171" s="288"/>
      <c r="V171" s="286"/>
      <c r="W171" s="287"/>
      <c r="X171" s="287"/>
      <c r="Y171" s="287"/>
      <c r="Z171" s="293"/>
      <c r="AA171" s="286"/>
      <c r="AB171" s="287"/>
      <c r="AC171" s="287"/>
      <c r="AD171" s="287"/>
      <c r="AE171" s="293"/>
      <c r="AF171" s="763">
        <v>2</v>
      </c>
      <c r="AG171" s="290"/>
      <c r="AH171" s="764">
        <v>2</v>
      </c>
      <c r="AI171" s="290"/>
      <c r="AJ171" s="765">
        <v>4</v>
      </c>
      <c r="AK171" s="289"/>
      <c r="AL171" s="290"/>
      <c r="AM171" s="290"/>
      <c r="AN171" s="290"/>
      <c r="AO171" s="291"/>
    </row>
    <row r="172" spans="1:45" x14ac:dyDescent="0.3">
      <c r="A172" s="33" t="s">
        <v>102</v>
      </c>
      <c r="B172" s="33"/>
      <c r="C172" s="164" t="s">
        <v>303</v>
      </c>
      <c r="D172" s="165" t="s">
        <v>304</v>
      </c>
      <c r="E172" s="166"/>
      <c r="F172" s="167">
        <f>15*(SUM(G172:J172,L172:O172,Q172:T172,V172:Y172,AA172:AD172,AF172:AI172,AK172:AN172))</f>
        <v>60</v>
      </c>
      <c r="G172" s="168"/>
      <c r="H172" s="169"/>
      <c r="I172" s="169"/>
      <c r="J172" s="169"/>
      <c r="K172" s="170"/>
      <c r="L172" s="168"/>
      <c r="M172" s="169"/>
      <c r="N172" s="169"/>
      <c r="O172" s="169"/>
      <c r="P172" s="170"/>
      <c r="Q172" s="168"/>
      <c r="R172" s="169"/>
      <c r="S172" s="169"/>
      <c r="T172" s="169"/>
      <c r="U172" s="170"/>
      <c r="V172" s="168"/>
      <c r="W172" s="169"/>
      <c r="X172" s="169"/>
      <c r="Y172" s="169"/>
      <c r="Z172" s="171"/>
      <c r="AA172" s="168"/>
      <c r="AB172" s="169"/>
      <c r="AC172" s="169"/>
      <c r="AD172" s="169"/>
      <c r="AE172" s="171"/>
      <c r="AF172" s="172">
        <v>2</v>
      </c>
      <c r="AG172" s="173"/>
      <c r="AH172" s="173">
        <v>2</v>
      </c>
      <c r="AI172" s="173"/>
      <c r="AJ172" s="174">
        <v>4</v>
      </c>
      <c r="AK172" s="172"/>
      <c r="AL172" s="173"/>
      <c r="AM172" s="173"/>
      <c r="AN172" s="173"/>
      <c r="AO172" s="174"/>
    </row>
    <row r="173" spans="1:45" ht="13.5" customHeight="1" x14ac:dyDescent="0.3">
      <c r="A173" s="33" t="s">
        <v>102</v>
      </c>
      <c r="B173" s="33"/>
      <c r="C173" s="164" t="s">
        <v>305</v>
      </c>
      <c r="D173" s="573" t="s">
        <v>306</v>
      </c>
      <c r="E173" s="281"/>
      <c r="F173" s="167">
        <f t="shared" ref="F173:F177" si="16">15*(SUM(G173:J173,L173:O173,Q173:T173,V173:Y173,AA173:AD173,AF173:AI173,AK173:AN173))</f>
        <v>30</v>
      </c>
      <c r="G173" s="168"/>
      <c r="H173" s="169"/>
      <c r="I173" s="169"/>
      <c r="J173" s="169"/>
      <c r="K173" s="170"/>
      <c r="L173" s="168"/>
      <c r="M173" s="169"/>
      <c r="N173" s="169"/>
      <c r="O173" s="169"/>
      <c r="P173" s="170"/>
      <c r="Q173" s="168"/>
      <c r="R173" s="169"/>
      <c r="S173" s="169"/>
      <c r="T173" s="169"/>
      <c r="U173" s="170"/>
      <c r="V173" s="168"/>
      <c r="W173" s="169"/>
      <c r="X173" s="169"/>
      <c r="Y173" s="169"/>
      <c r="Z173" s="171"/>
      <c r="AA173" s="168"/>
      <c r="AB173" s="169"/>
      <c r="AC173" s="169"/>
      <c r="AD173" s="169"/>
      <c r="AE173" s="171"/>
      <c r="AF173" s="766">
        <v>1</v>
      </c>
      <c r="AG173" s="767"/>
      <c r="AH173" s="767">
        <v>1</v>
      </c>
      <c r="AI173" s="767"/>
      <c r="AJ173" s="768">
        <v>2</v>
      </c>
      <c r="AK173" s="172"/>
      <c r="AL173" s="173"/>
      <c r="AM173" s="173"/>
      <c r="AN173" s="173"/>
      <c r="AO173" s="174"/>
    </row>
    <row r="174" spans="1:45" x14ac:dyDescent="0.3">
      <c r="A174" s="33" t="s">
        <v>102</v>
      </c>
      <c r="B174" s="33"/>
      <c r="C174" s="164" t="s">
        <v>307</v>
      </c>
      <c r="D174" s="434" t="s">
        <v>308</v>
      </c>
      <c r="E174" s="59"/>
      <c r="F174" s="46">
        <f t="shared" si="16"/>
        <v>60</v>
      </c>
      <c r="G174" s="47"/>
      <c r="H174" s="48"/>
      <c r="I174" s="48"/>
      <c r="J174" s="48"/>
      <c r="K174" s="237"/>
      <c r="L174" s="47"/>
      <c r="M174" s="48"/>
      <c r="N174" s="48"/>
      <c r="O174" s="48"/>
      <c r="P174" s="237"/>
      <c r="Q174" s="47"/>
      <c r="R174" s="48"/>
      <c r="S174" s="48"/>
      <c r="T174" s="48"/>
      <c r="U174" s="237"/>
      <c r="V174" s="47"/>
      <c r="W174" s="48"/>
      <c r="X174" s="48"/>
      <c r="Y174" s="48"/>
      <c r="Z174" s="237"/>
      <c r="AA174" s="47"/>
      <c r="AB174" s="48"/>
      <c r="AC174" s="48"/>
      <c r="AD174" s="48"/>
      <c r="AE174" s="49"/>
      <c r="AF174" s="56">
        <v>2</v>
      </c>
      <c r="AG174" s="120"/>
      <c r="AH174" s="120">
        <v>2</v>
      </c>
      <c r="AI174" s="120"/>
      <c r="AJ174" s="139">
        <v>4</v>
      </c>
      <c r="AK174" s="56"/>
      <c r="AL174" s="120"/>
      <c r="AM174" s="120"/>
      <c r="AN174" s="120"/>
      <c r="AO174" s="139"/>
    </row>
    <row r="175" spans="1:45" x14ac:dyDescent="0.3">
      <c r="A175" s="33" t="s">
        <v>102</v>
      </c>
      <c r="B175" s="33"/>
      <c r="C175" s="164" t="s">
        <v>309</v>
      </c>
      <c r="D175" s="564" t="s">
        <v>310</v>
      </c>
      <c r="E175" s="59"/>
      <c r="F175" s="46">
        <f t="shared" si="16"/>
        <v>60</v>
      </c>
      <c r="G175" s="47"/>
      <c r="H175" s="48"/>
      <c r="I175" s="48"/>
      <c r="J175" s="48"/>
      <c r="K175" s="237"/>
      <c r="L175" s="47"/>
      <c r="M175" s="48"/>
      <c r="N175" s="48"/>
      <c r="O175" s="48"/>
      <c r="P175" s="237"/>
      <c r="Q175" s="47"/>
      <c r="R175" s="48"/>
      <c r="S175" s="48"/>
      <c r="T175" s="48"/>
      <c r="U175" s="237"/>
      <c r="V175" s="47"/>
      <c r="W175" s="48"/>
      <c r="X175" s="48"/>
      <c r="Y175" s="48"/>
      <c r="Z175" s="237"/>
      <c r="AA175" s="47"/>
      <c r="AB175" s="48"/>
      <c r="AC175" s="48"/>
      <c r="AD175" s="48"/>
      <c r="AE175" s="49"/>
      <c r="AF175" s="769">
        <v>2</v>
      </c>
      <c r="AG175" s="770"/>
      <c r="AH175" s="770">
        <v>2</v>
      </c>
      <c r="AI175" s="770"/>
      <c r="AJ175" s="771">
        <v>4</v>
      </c>
      <c r="AK175" s="56"/>
      <c r="AL175" s="120"/>
      <c r="AM175" s="120"/>
      <c r="AN175" s="120"/>
      <c r="AO175" s="139"/>
    </row>
    <row r="176" spans="1:45" x14ac:dyDescent="0.3">
      <c r="A176" s="33" t="s">
        <v>102</v>
      </c>
      <c r="B176" s="33"/>
      <c r="C176" s="164" t="s">
        <v>311</v>
      </c>
      <c r="D176" s="564" t="s">
        <v>312</v>
      </c>
      <c r="E176" s="59"/>
      <c r="F176" s="46">
        <f t="shared" si="16"/>
        <v>60</v>
      </c>
      <c r="G176" s="53"/>
      <c r="H176" s="54"/>
      <c r="I176" s="54"/>
      <c r="J176" s="54"/>
      <c r="K176" s="240"/>
      <c r="L176" s="53"/>
      <c r="M176" s="54"/>
      <c r="N176" s="54"/>
      <c r="O176" s="54"/>
      <c r="P176" s="240"/>
      <c r="Q176" s="53"/>
      <c r="R176" s="54"/>
      <c r="S176" s="54"/>
      <c r="T176" s="54"/>
      <c r="U176" s="240"/>
      <c r="V176" s="53"/>
      <c r="W176" s="54"/>
      <c r="X176" s="54"/>
      <c r="Y176" s="54"/>
      <c r="Z176" s="240"/>
      <c r="AA176" s="53"/>
      <c r="AB176" s="54"/>
      <c r="AC176" s="54"/>
      <c r="AD176" s="54"/>
      <c r="AE176" s="55"/>
      <c r="AF176" s="56">
        <v>2</v>
      </c>
      <c r="AG176" s="120"/>
      <c r="AH176" s="120">
        <v>2</v>
      </c>
      <c r="AI176" s="120"/>
      <c r="AJ176" s="139">
        <v>4</v>
      </c>
      <c r="AK176" s="56"/>
      <c r="AL176" s="120"/>
      <c r="AM176" s="120"/>
      <c r="AN176" s="120"/>
      <c r="AO176" s="139"/>
    </row>
    <row r="177" spans="1:254" ht="14.4" thickBot="1" x14ac:dyDescent="0.35">
      <c r="A177" s="33" t="s">
        <v>102</v>
      </c>
      <c r="B177" s="33"/>
      <c r="C177" s="373" t="s">
        <v>313</v>
      </c>
      <c r="D177" s="374" t="s">
        <v>314</v>
      </c>
      <c r="E177" s="162"/>
      <c r="F177" s="122">
        <f t="shared" si="16"/>
        <v>30</v>
      </c>
      <c r="G177" s="78"/>
      <c r="H177" s="79"/>
      <c r="I177" s="79"/>
      <c r="J177" s="79"/>
      <c r="K177" s="262"/>
      <c r="L177" s="78"/>
      <c r="M177" s="79"/>
      <c r="N177" s="79"/>
      <c r="O177" s="79"/>
      <c r="P177" s="262"/>
      <c r="Q177" s="78"/>
      <c r="R177" s="79"/>
      <c r="S177" s="79"/>
      <c r="T177" s="79"/>
      <c r="U177" s="262"/>
      <c r="V177" s="78"/>
      <c r="W177" s="79"/>
      <c r="X177" s="79"/>
      <c r="Y177" s="79"/>
      <c r="Z177" s="262"/>
      <c r="AA177" s="78"/>
      <c r="AB177" s="79"/>
      <c r="AC177" s="79"/>
      <c r="AD177" s="79"/>
      <c r="AE177" s="80"/>
      <c r="AF177" s="226">
        <v>1</v>
      </c>
      <c r="AG177" s="227"/>
      <c r="AH177" s="227">
        <v>1</v>
      </c>
      <c r="AI177" s="227"/>
      <c r="AJ177" s="228">
        <v>2</v>
      </c>
      <c r="AK177" s="155"/>
      <c r="AL177" s="156"/>
      <c r="AM177" s="156"/>
      <c r="AN177" s="156"/>
      <c r="AO177" s="163"/>
    </row>
    <row r="178" spans="1:254" ht="22.2" thickBot="1" x14ac:dyDescent="0.35">
      <c r="C178" s="697"/>
      <c r="D178" s="367" t="s">
        <v>315</v>
      </c>
      <c r="E178" s="308"/>
      <c r="F178" s="309">
        <v>90</v>
      </c>
      <c r="G178" s="314"/>
      <c r="H178" s="264"/>
      <c r="I178" s="264"/>
      <c r="J178" s="264"/>
      <c r="K178" s="310"/>
      <c r="L178" s="263"/>
      <c r="M178" s="264"/>
      <c r="N178" s="264"/>
      <c r="O178" s="264"/>
      <c r="P178" s="310"/>
      <c r="Q178" s="263"/>
      <c r="R178" s="264"/>
      <c r="S178" s="264"/>
      <c r="T178" s="264"/>
      <c r="U178" s="310"/>
      <c r="V178" s="263"/>
      <c r="W178" s="264"/>
      <c r="X178" s="264"/>
      <c r="Y178" s="264"/>
      <c r="Z178" s="310"/>
      <c r="AA178" s="263"/>
      <c r="AB178" s="264"/>
      <c r="AC178" s="264"/>
      <c r="AD178" s="264"/>
      <c r="AE178" s="265"/>
      <c r="AF178" s="266"/>
      <c r="AG178" s="311"/>
      <c r="AH178" s="311"/>
      <c r="AI178" s="311"/>
      <c r="AJ178" s="375"/>
      <c r="AK178" s="266"/>
      <c r="AL178" s="311"/>
      <c r="AM178" s="311"/>
      <c r="AN178" s="311"/>
      <c r="AO178" s="312"/>
      <c r="AS178" s="22">
        <v>6</v>
      </c>
    </row>
    <row r="179" spans="1:254" x14ac:dyDescent="0.3">
      <c r="A179" s="33" t="s">
        <v>102</v>
      </c>
      <c r="B179" s="33"/>
      <c r="C179" s="599" t="s">
        <v>316</v>
      </c>
      <c r="D179" s="700" t="s">
        <v>317</v>
      </c>
      <c r="E179" s="701"/>
      <c r="F179" s="702">
        <f t="shared" ref="F179:F187" si="17">15*(SUM(G179:J179,L179:O179,Q179:T179,V179:Y179,AA179:AD179,AF179:AI179,AK179:AN179))</f>
        <v>60</v>
      </c>
      <c r="G179" s="315"/>
      <c r="H179" s="304"/>
      <c r="I179" s="304"/>
      <c r="J179" s="304"/>
      <c r="K179" s="305"/>
      <c r="L179" s="303"/>
      <c r="M179" s="304"/>
      <c r="N179" s="304"/>
      <c r="O179" s="304"/>
      <c r="P179" s="305"/>
      <c r="Q179" s="303"/>
      <c r="R179" s="304"/>
      <c r="S179" s="304"/>
      <c r="T179" s="304"/>
      <c r="U179" s="305"/>
      <c r="V179" s="303"/>
      <c r="W179" s="304"/>
      <c r="X179" s="304"/>
      <c r="Y179" s="304"/>
      <c r="Z179" s="305"/>
      <c r="AA179" s="303"/>
      <c r="AB179" s="304"/>
      <c r="AC179" s="304"/>
      <c r="AD179" s="304"/>
      <c r="AE179" s="306"/>
      <c r="AF179" s="172"/>
      <c r="AG179" s="173"/>
      <c r="AH179" s="173"/>
      <c r="AI179" s="173"/>
      <c r="AJ179" s="376"/>
      <c r="AK179" s="172">
        <v>2</v>
      </c>
      <c r="AL179" s="173"/>
      <c r="AM179" s="173">
        <v>2</v>
      </c>
      <c r="AN179" s="173"/>
      <c r="AO179" s="174">
        <v>4</v>
      </c>
    </row>
    <row r="180" spans="1:254" x14ac:dyDescent="0.3">
      <c r="A180" s="33" t="s">
        <v>102</v>
      </c>
      <c r="B180" s="33"/>
      <c r="C180" s="164" t="s">
        <v>318</v>
      </c>
      <c r="D180" s="307" t="s">
        <v>319</v>
      </c>
      <c r="E180" s="175"/>
      <c r="F180" s="176">
        <f t="shared" si="17"/>
        <v>30</v>
      </c>
      <c r="G180" s="316"/>
      <c r="H180" s="178"/>
      <c r="I180" s="178"/>
      <c r="J180" s="178"/>
      <c r="K180" s="179"/>
      <c r="L180" s="177"/>
      <c r="M180" s="178"/>
      <c r="N180" s="178"/>
      <c r="O180" s="178"/>
      <c r="P180" s="179"/>
      <c r="Q180" s="177"/>
      <c r="R180" s="178"/>
      <c r="S180" s="178"/>
      <c r="T180" s="178"/>
      <c r="U180" s="179"/>
      <c r="V180" s="177"/>
      <c r="W180" s="178"/>
      <c r="X180" s="178"/>
      <c r="Y180" s="178"/>
      <c r="Z180" s="180"/>
      <c r="AA180" s="177"/>
      <c r="AB180" s="178"/>
      <c r="AC180" s="178"/>
      <c r="AD180" s="178"/>
      <c r="AE180" s="180"/>
      <c r="AF180" s="181"/>
      <c r="AG180" s="115"/>
      <c r="AH180" s="115"/>
      <c r="AI180" s="115"/>
      <c r="AJ180" s="377"/>
      <c r="AK180" s="181">
        <v>1</v>
      </c>
      <c r="AL180" s="115"/>
      <c r="AM180" s="115">
        <v>1</v>
      </c>
      <c r="AN180" s="115"/>
      <c r="AO180" s="182">
        <v>2</v>
      </c>
    </row>
    <row r="181" spans="1:254" x14ac:dyDescent="0.3">
      <c r="A181" s="33" t="s">
        <v>102</v>
      </c>
      <c r="B181" s="33"/>
      <c r="C181" s="164" t="s">
        <v>320</v>
      </c>
      <c r="D181" s="563" t="s">
        <v>321</v>
      </c>
      <c r="E181" s="194"/>
      <c r="F181" s="195">
        <f t="shared" si="17"/>
        <v>60</v>
      </c>
      <c r="G181" s="317"/>
      <c r="H181" s="197"/>
      <c r="I181" s="197"/>
      <c r="J181" s="197"/>
      <c r="K181" s="198"/>
      <c r="L181" s="196"/>
      <c r="M181" s="197"/>
      <c r="N181" s="197"/>
      <c r="O181" s="197"/>
      <c r="P181" s="198"/>
      <c r="Q181" s="196"/>
      <c r="R181" s="197"/>
      <c r="S181" s="197"/>
      <c r="T181" s="197"/>
      <c r="U181" s="198"/>
      <c r="V181" s="196"/>
      <c r="W181" s="197"/>
      <c r="X181" s="197"/>
      <c r="Y181" s="197"/>
      <c r="Z181" s="199"/>
      <c r="AA181" s="196"/>
      <c r="AB181" s="197"/>
      <c r="AC181" s="197"/>
      <c r="AD181" s="197"/>
      <c r="AE181" s="199"/>
      <c r="AF181" s="200"/>
      <c r="AG181" s="201"/>
      <c r="AH181" s="201"/>
      <c r="AI181" s="201"/>
      <c r="AJ181" s="378"/>
      <c r="AK181" s="200">
        <v>2</v>
      </c>
      <c r="AL181" s="201"/>
      <c r="AM181" s="201">
        <v>2</v>
      </c>
      <c r="AN181" s="201"/>
      <c r="AO181" s="202">
        <v>4</v>
      </c>
    </row>
    <row r="182" spans="1:254" ht="27.6" x14ac:dyDescent="0.3">
      <c r="A182" s="33" t="s">
        <v>102</v>
      </c>
      <c r="B182" s="33"/>
      <c r="C182" s="164" t="s">
        <v>322</v>
      </c>
      <c r="D182" s="193" t="s">
        <v>323</v>
      </c>
      <c r="E182" s="166"/>
      <c r="F182" s="167">
        <f t="shared" si="17"/>
        <v>60</v>
      </c>
      <c r="G182" s="318"/>
      <c r="H182" s="169"/>
      <c r="I182" s="169"/>
      <c r="J182" s="169"/>
      <c r="K182" s="170"/>
      <c r="L182" s="168"/>
      <c r="M182" s="169"/>
      <c r="N182" s="169"/>
      <c r="O182" s="169"/>
      <c r="P182" s="170"/>
      <c r="Q182" s="168"/>
      <c r="R182" s="169"/>
      <c r="S182" s="169"/>
      <c r="T182" s="169"/>
      <c r="U182" s="170"/>
      <c r="V182" s="168"/>
      <c r="W182" s="169"/>
      <c r="X182" s="169"/>
      <c r="Y182" s="169"/>
      <c r="Z182" s="171"/>
      <c r="AA182" s="168"/>
      <c r="AB182" s="169"/>
      <c r="AC182" s="169"/>
      <c r="AD182" s="169"/>
      <c r="AE182" s="171"/>
      <c r="AF182" s="172"/>
      <c r="AG182" s="173"/>
      <c r="AH182" s="173"/>
      <c r="AI182" s="173"/>
      <c r="AJ182" s="376"/>
      <c r="AK182" s="172">
        <v>2</v>
      </c>
      <c r="AL182" s="173"/>
      <c r="AM182" s="173">
        <v>2</v>
      </c>
      <c r="AN182" s="173"/>
      <c r="AO182" s="174">
        <v>4</v>
      </c>
    </row>
    <row r="183" spans="1:254" x14ac:dyDescent="0.3">
      <c r="A183" s="33" t="s">
        <v>102</v>
      </c>
      <c r="B183" s="33"/>
      <c r="C183" s="164" t="s">
        <v>324</v>
      </c>
      <c r="D183" s="294" t="s">
        <v>325</v>
      </c>
      <c r="E183" s="147"/>
      <c r="F183" s="195">
        <f t="shared" si="17"/>
        <v>30</v>
      </c>
      <c r="G183" s="317"/>
      <c r="H183" s="197"/>
      <c r="I183" s="197"/>
      <c r="J183" s="197"/>
      <c r="K183" s="198"/>
      <c r="L183" s="196"/>
      <c r="M183" s="197"/>
      <c r="N183" s="197"/>
      <c r="O183" s="197"/>
      <c r="P183" s="198"/>
      <c r="Q183" s="196"/>
      <c r="R183" s="197"/>
      <c r="S183" s="197"/>
      <c r="T183" s="197"/>
      <c r="U183" s="198"/>
      <c r="V183" s="196"/>
      <c r="W183" s="197"/>
      <c r="X183" s="197"/>
      <c r="Y183" s="197"/>
      <c r="Z183" s="199"/>
      <c r="AA183" s="196"/>
      <c r="AB183" s="197"/>
      <c r="AC183" s="197"/>
      <c r="AD183" s="197"/>
      <c r="AE183" s="199"/>
      <c r="AF183" s="196"/>
      <c r="AG183" s="197"/>
      <c r="AH183" s="197"/>
      <c r="AI183" s="197"/>
      <c r="AJ183" s="379"/>
      <c r="AK183" s="196">
        <v>1</v>
      </c>
      <c r="AL183" s="197"/>
      <c r="AM183" s="197">
        <v>1</v>
      </c>
      <c r="AN183" s="197"/>
      <c r="AO183" s="295">
        <v>2</v>
      </c>
    </row>
    <row r="184" spans="1:254" s="321" customFormat="1" x14ac:dyDescent="0.3">
      <c r="A184" s="33" t="s">
        <v>102</v>
      </c>
      <c r="B184" s="33"/>
      <c r="C184" s="164" t="s">
        <v>326</v>
      </c>
      <c r="D184" s="151" t="s">
        <v>327</v>
      </c>
      <c r="E184" s="129"/>
      <c r="F184" s="361">
        <f t="shared" si="17"/>
        <v>30</v>
      </c>
      <c r="G184" s="362"/>
      <c r="H184" s="363"/>
      <c r="I184" s="363"/>
      <c r="J184" s="363"/>
      <c r="K184" s="363"/>
      <c r="L184" s="196"/>
      <c r="M184" s="363"/>
      <c r="N184" s="363"/>
      <c r="O184" s="363"/>
      <c r="P184" s="363"/>
      <c r="Q184" s="196"/>
      <c r="R184" s="363"/>
      <c r="S184" s="363"/>
      <c r="T184" s="363"/>
      <c r="U184" s="363"/>
      <c r="V184" s="196"/>
      <c r="W184" s="363"/>
      <c r="X184" s="363"/>
      <c r="Y184" s="363"/>
      <c r="Z184" s="363"/>
      <c r="AA184" s="196"/>
      <c r="AB184" s="363"/>
      <c r="AC184" s="363"/>
      <c r="AD184" s="363"/>
      <c r="AE184" s="364"/>
      <c r="AF184" s="196"/>
      <c r="AG184" s="365"/>
      <c r="AH184" s="365"/>
      <c r="AI184" s="365"/>
      <c r="AJ184" s="380"/>
      <c r="AK184" s="383">
        <v>1</v>
      </c>
      <c r="AL184" s="365"/>
      <c r="AM184" s="365">
        <v>1</v>
      </c>
      <c r="AN184" s="365"/>
      <c r="AO184" s="384">
        <v>2</v>
      </c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  <c r="GH184" s="22"/>
      <c r="GI184" s="22"/>
      <c r="GJ184" s="22"/>
      <c r="GK184" s="22"/>
      <c r="GL184" s="22"/>
      <c r="GM184" s="22"/>
      <c r="GN184" s="22"/>
      <c r="GO184" s="22"/>
      <c r="GP184" s="22"/>
      <c r="GQ184" s="22"/>
      <c r="GR184" s="22"/>
      <c r="GS184" s="22"/>
      <c r="GT184" s="22"/>
      <c r="GU184" s="22"/>
      <c r="GV184" s="22"/>
      <c r="GW184" s="22"/>
      <c r="GX184" s="22"/>
      <c r="GY184" s="22"/>
      <c r="GZ184" s="22"/>
      <c r="HA184" s="22"/>
      <c r="HB184" s="22"/>
      <c r="HC184" s="22"/>
      <c r="HD184" s="22"/>
      <c r="HE184" s="22"/>
      <c r="HF184" s="22"/>
      <c r="HG184" s="22"/>
      <c r="HH184" s="22"/>
      <c r="HI184" s="22"/>
      <c r="HJ184" s="22"/>
      <c r="HK184" s="22"/>
      <c r="HL184" s="22"/>
      <c r="HM184" s="22"/>
      <c r="HN184" s="22"/>
      <c r="HO184" s="22"/>
      <c r="HP184" s="22"/>
      <c r="HQ184" s="22"/>
      <c r="HR184" s="22"/>
      <c r="HS184" s="22"/>
      <c r="HT184" s="22"/>
      <c r="HU184" s="22"/>
      <c r="HV184" s="22"/>
      <c r="HW184" s="22"/>
      <c r="HX184" s="22"/>
      <c r="HY184" s="22"/>
      <c r="HZ184" s="22"/>
      <c r="IA184" s="22"/>
      <c r="IB184" s="22"/>
      <c r="IC184" s="22"/>
      <c r="ID184" s="22"/>
      <c r="IE184" s="22"/>
      <c r="IF184" s="22"/>
      <c r="IG184" s="22"/>
      <c r="IH184" s="22"/>
      <c r="II184" s="22"/>
      <c r="IJ184" s="22"/>
      <c r="IK184" s="22"/>
      <c r="IL184" s="22"/>
      <c r="IM184" s="22"/>
      <c r="IN184" s="22"/>
      <c r="IO184" s="22"/>
      <c r="IP184" s="22"/>
      <c r="IQ184" s="22"/>
      <c r="IR184" s="22"/>
      <c r="IS184" s="22"/>
      <c r="IT184" s="22"/>
    </row>
    <row r="185" spans="1:254" x14ac:dyDescent="0.3">
      <c r="A185" s="33" t="s">
        <v>102</v>
      </c>
      <c r="B185" s="33"/>
      <c r="C185" s="164" t="s">
        <v>328</v>
      </c>
      <c r="D185" s="217" t="s">
        <v>329</v>
      </c>
      <c r="E185" s="300"/>
      <c r="F185" s="301">
        <f t="shared" si="17"/>
        <v>30</v>
      </c>
      <c r="G185" s="319"/>
      <c r="H185" s="254"/>
      <c r="I185" s="254"/>
      <c r="J185" s="254"/>
      <c r="K185" s="255"/>
      <c r="L185" s="168"/>
      <c r="M185" s="254"/>
      <c r="N185" s="254"/>
      <c r="O185" s="254"/>
      <c r="P185" s="255"/>
      <c r="Q185" s="168"/>
      <c r="R185" s="254"/>
      <c r="S185" s="254"/>
      <c r="T185" s="254"/>
      <c r="U185" s="255"/>
      <c r="V185" s="168"/>
      <c r="W185" s="254"/>
      <c r="X185" s="254"/>
      <c r="Y185" s="254"/>
      <c r="Z185" s="255"/>
      <c r="AA185" s="168"/>
      <c r="AB185" s="254"/>
      <c r="AC185" s="254"/>
      <c r="AD185" s="254"/>
      <c r="AE185" s="299"/>
      <c r="AF185" s="168"/>
      <c r="AG185" s="256"/>
      <c r="AH185" s="256"/>
      <c r="AI185" s="256"/>
      <c r="AJ185" s="381"/>
      <c r="AK185" s="257">
        <v>1</v>
      </c>
      <c r="AL185" s="256"/>
      <c r="AM185" s="256">
        <v>1</v>
      </c>
      <c r="AN185" s="256"/>
      <c r="AO185" s="302">
        <v>2</v>
      </c>
    </row>
    <row r="186" spans="1:254" x14ac:dyDescent="0.3">
      <c r="A186" s="33" t="s">
        <v>102</v>
      </c>
      <c r="B186" s="33"/>
      <c r="C186" s="164" t="s">
        <v>330</v>
      </c>
      <c r="D186" s="563" t="s">
        <v>331</v>
      </c>
      <c r="E186" s="625"/>
      <c r="F186" s="296">
        <f t="shared" si="17"/>
        <v>60</v>
      </c>
      <c r="G186" s="50"/>
      <c r="H186" s="48"/>
      <c r="I186" s="48"/>
      <c r="J186" s="48"/>
      <c r="K186" s="237"/>
      <c r="L186" s="47"/>
      <c r="M186" s="48"/>
      <c r="N186" s="48"/>
      <c r="O186" s="48"/>
      <c r="P186" s="237"/>
      <c r="Q186" s="47"/>
      <c r="R186" s="48"/>
      <c r="S186" s="48"/>
      <c r="T186" s="48"/>
      <c r="U186" s="237"/>
      <c r="V186" s="47"/>
      <c r="W186" s="48"/>
      <c r="X186" s="48"/>
      <c r="Y186" s="48"/>
      <c r="Z186" s="237"/>
      <c r="AA186" s="47"/>
      <c r="AB186" s="48"/>
      <c r="AC186" s="48"/>
      <c r="AD186" s="48"/>
      <c r="AE186" s="49"/>
      <c r="AF186" s="238"/>
      <c r="AG186" s="239"/>
      <c r="AH186" s="239"/>
      <c r="AI186" s="239"/>
      <c r="AJ186" s="382"/>
      <c r="AK186" s="238">
        <v>2</v>
      </c>
      <c r="AL186" s="239"/>
      <c r="AM186" s="239">
        <v>2</v>
      </c>
      <c r="AN186" s="239"/>
      <c r="AO186" s="297">
        <v>4</v>
      </c>
    </row>
    <row r="187" spans="1:254" ht="28.2" thickBot="1" x14ac:dyDescent="0.35">
      <c r="A187" s="33" t="s">
        <v>102</v>
      </c>
      <c r="B187" s="33"/>
      <c r="C187" s="373" t="s">
        <v>332</v>
      </c>
      <c r="D187" s="621" t="s">
        <v>333</v>
      </c>
      <c r="E187" s="162"/>
      <c r="F187" s="122">
        <f t="shared" si="17"/>
        <v>60</v>
      </c>
      <c r="G187" s="622"/>
      <c r="H187" s="79"/>
      <c r="I187" s="79"/>
      <c r="J187" s="79"/>
      <c r="K187" s="262"/>
      <c r="L187" s="78"/>
      <c r="M187" s="79"/>
      <c r="N187" s="79"/>
      <c r="O187" s="79"/>
      <c r="P187" s="262"/>
      <c r="Q187" s="78"/>
      <c r="R187" s="79"/>
      <c r="S187" s="79"/>
      <c r="T187" s="79"/>
      <c r="U187" s="262"/>
      <c r="V187" s="78"/>
      <c r="W187" s="79"/>
      <c r="X187" s="79"/>
      <c r="Y187" s="79"/>
      <c r="Z187" s="262"/>
      <c r="AA187" s="78"/>
      <c r="AB187" s="79"/>
      <c r="AC187" s="79"/>
      <c r="AD187" s="79"/>
      <c r="AE187" s="80"/>
      <c r="AF187" s="155"/>
      <c r="AG187" s="156"/>
      <c r="AH187" s="156"/>
      <c r="AI187" s="156"/>
      <c r="AJ187" s="623"/>
      <c r="AK187" s="226">
        <v>2</v>
      </c>
      <c r="AL187" s="227"/>
      <c r="AM187" s="227">
        <v>2</v>
      </c>
      <c r="AN187" s="227"/>
      <c r="AO187" s="228">
        <v>4</v>
      </c>
    </row>
    <row r="188" spans="1:254" ht="13.5" customHeight="1" x14ac:dyDescent="0.3">
      <c r="D188" s="81" t="s">
        <v>82</v>
      </c>
      <c r="E188" s="366">
        <f>K188+P188+U188+Z188+AE188+AJ188+AO188</f>
        <v>10</v>
      </c>
      <c r="F188" s="83">
        <v>150</v>
      </c>
      <c r="G188" s="82">
        <f t="shared" ref="G188:AE188" si="18">SUM(G169:G177)</f>
        <v>0</v>
      </c>
      <c r="H188" s="82">
        <f t="shared" si="18"/>
        <v>0</v>
      </c>
      <c r="I188" s="82">
        <f t="shared" si="18"/>
        <v>0</v>
      </c>
      <c r="J188" s="82">
        <f t="shared" si="18"/>
        <v>0</v>
      </c>
      <c r="K188" s="82">
        <f t="shared" si="18"/>
        <v>0</v>
      </c>
      <c r="L188" s="82">
        <f t="shared" si="18"/>
        <v>0</v>
      </c>
      <c r="M188" s="82">
        <f t="shared" si="18"/>
        <v>0</v>
      </c>
      <c r="N188" s="82">
        <f t="shared" si="18"/>
        <v>0</v>
      </c>
      <c r="O188" s="82">
        <f t="shared" si="18"/>
        <v>0</v>
      </c>
      <c r="P188" s="82">
        <f t="shared" si="18"/>
        <v>0</v>
      </c>
      <c r="Q188" s="82">
        <f t="shared" si="18"/>
        <v>0</v>
      </c>
      <c r="R188" s="82">
        <f t="shared" si="18"/>
        <v>0</v>
      </c>
      <c r="S188" s="82">
        <f t="shared" si="18"/>
        <v>0</v>
      </c>
      <c r="T188" s="82">
        <f t="shared" si="18"/>
        <v>0</v>
      </c>
      <c r="U188" s="82">
        <f t="shared" si="18"/>
        <v>0</v>
      </c>
      <c r="V188" s="82">
        <f t="shared" si="18"/>
        <v>0</v>
      </c>
      <c r="W188" s="82">
        <f t="shared" si="18"/>
        <v>0</v>
      </c>
      <c r="X188" s="82">
        <f t="shared" si="18"/>
        <v>0</v>
      </c>
      <c r="Y188" s="82">
        <f t="shared" si="18"/>
        <v>0</v>
      </c>
      <c r="Z188" s="82">
        <f t="shared" si="18"/>
        <v>0</v>
      </c>
      <c r="AA188" s="82">
        <f t="shared" si="18"/>
        <v>0</v>
      </c>
      <c r="AB188" s="82">
        <f t="shared" si="18"/>
        <v>0</v>
      </c>
      <c r="AC188" s="82">
        <f t="shared" si="18"/>
        <v>0</v>
      </c>
      <c r="AD188" s="82">
        <f t="shared" si="18"/>
        <v>0</v>
      </c>
      <c r="AE188" s="82">
        <f t="shared" si="18"/>
        <v>0</v>
      </c>
      <c r="AF188" s="82">
        <v>2</v>
      </c>
      <c r="AG188" s="82">
        <f>SUM(AG169:AG177)</f>
        <v>0</v>
      </c>
      <c r="AH188" s="82">
        <v>2</v>
      </c>
      <c r="AI188" s="82">
        <f>SUM(AI169:AI177)</f>
        <v>0</v>
      </c>
      <c r="AJ188" s="82">
        <v>4</v>
      </c>
      <c r="AK188" s="82">
        <v>3</v>
      </c>
      <c r="AL188" s="82">
        <f>SUM(AL169:AL177)</f>
        <v>0</v>
      </c>
      <c r="AM188" s="82">
        <v>3</v>
      </c>
      <c r="AN188" s="82">
        <f>SUM(AN169:AN177)</f>
        <v>0</v>
      </c>
      <c r="AO188" s="366">
        <v>6</v>
      </c>
    </row>
    <row r="189" spans="1:254" ht="13.5" customHeight="1" thickBot="1" x14ac:dyDescent="0.35">
      <c r="C189" s="100" t="s">
        <v>334</v>
      </c>
      <c r="D189" s="84"/>
      <c r="E189" s="24"/>
      <c r="F189" s="24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S189" s="22">
        <f>SUM(AS2:AS188)</f>
        <v>64</v>
      </c>
    </row>
    <row r="190" spans="1:254" ht="13.5" customHeight="1" thickBot="1" x14ac:dyDescent="0.35">
      <c r="A190" s="22"/>
      <c r="B190" s="22"/>
      <c r="E190" s="21"/>
      <c r="F190" s="24"/>
      <c r="G190" s="804" t="s">
        <v>45</v>
      </c>
      <c r="H190" s="805"/>
      <c r="I190" s="805"/>
      <c r="J190" s="805"/>
      <c r="K190" s="805"/>
      <c r="L190" s="805"/>
      <c r="M190" s="805"/>
      <c r="N190" s="805"/>
      <c r="O190" s="805"/>
      <c r="P190" s="806"/>
      <c r="Q190" s="807" t="s">
        <v>46</v>
      </c>
      <c r="R190" s="808"/>
      <c r="S190" s="808"/>
      <c r="T190" s="808"/>
      <c r="U190" s="808"/>
      <c r="V190" s="808"/>
      <c r="W190" s="808"/>
      <c r="X190" s="808"/>
      <c r="Y190" s="808"/>
      <c r="Z190" s="809"/>
      <c r="AA190" s="807" t="s">
        <v>47</v>
      </c>
      <c r="AB190" s="808"/>
      <c r="AC190" s="808"/>
      <c r="AD190" s="808"/>
      <c r="AE190" s="808"/>
      <c r="AF190" s="808"/>
      <c r="AG190" s="808"/>
      <c r="AH190" s="808"/>
      <c r="AI190" s="808"/>
      <c r="AJ190" s="809"/>
      <c r="AK190" s="804" t="s">
        <v>48</v>
      </c>
      <c r="AL190" s="805"/>
      <c r="AM190" s="805"/>
      <c r="AN190" s="805"/>
      <c r="AO190" s="806"/>
    </row>
    <row r="191" spans="1:254" ht="13.5" customHeight="1" thickBot="1" x14ac:dyDescent="0.35">
      <c r="A191" s="22"/>
      <c r="B191" s="22"/>
      <c r="C191" s="44"/>
      <c r="D191" s="267" t="s">
        <v>335</v>
      </c>
      <c r="E191" s="268"/>
      <c r="F191" s="269"/>
      <c r="G191" s="810" t="s">
        <v>50</v>
      </c>
      <c r="H191" s="811"/>
      <c r="I191" s="811"/>
      <c r="J191" s="811"/>
      <c r="K191" s="812" t="s">
        <v>51</v>
      </c>
      <c r="L191" s="810" t="s">
        <v>52</v>
      </c>
      <c r="M191" s="811"/>
      <c r="N191" s="811"/>
      <c r="O191" s="811"/>
      <c r="P191" s="812" t="s">
        <v>51</v>
      </c>
      <c r="Q191" s="810" t="s">
        <v>53</v>
      </c>
      <c r="R191" s="811"/>
      <c r="S191" s="811"/>
      <c r="T191" s="811"/>
      <c r="U191" s="812" t="s">
        <v>51</v>
      </c>
      <c r="V191" s="810" t="s">
        <v>54</v>
      </c>
      <c r="W191" s="811"/>
      <c r="X191" s="811"/>
      <c r="Y191" s="811"/>
      <c r="Z191" s="812" t="s">
        <v>51</v>
      </c>
      <c r="AA191" s="810" t="s">
        <v>55</v>
      </c>
      <c r="AB191" s="811"/>
      <c r="AC191" s="811"/>
      <c r="AD191" s="811"/>
      <c r="AE191" s="812" t="s">
        <v>51</v>
      </c>
      <c r="AF191" s="810" t="s">
        <v>56</v>
      </c>
      <c r="AG191" s="811"/>
      <c r="AH191" s="811"/>
      <c r="AI191" s="811"/>
      <c r="AJ191" s="812" t="s">
        <v>51</v>
      </c>
      <c r="AK191" s="810" t="s">
        <v>57</v>
      </c>
      <c r="AL191" s="811"/>
      <c r="AM191" s="811"/>
      <c r="AN191" s="811"/>
      <c r="AO191" s="812" t="s">
        <v>51</v>
      </c>
    </row>
    <row r="192" spans="1:254" ht="13.5" customHeight="1" thickTop="1" thickBot="1" x14ac:dyDescent="0.35">
      <c r="A192" s="22"/>
      <c r="B192" s="22"/>
      <c r="C192" s="44"/>
      <c r="D192" s="270" t="s">
        <v>336</v>
      </c>
      <c r="E192" s="45"/>
      <c r="F192" s="271"/>
      <c r="G192" s="29" t="s">
        <v>31</v>
      </c>
      <c r="H192" s="30" t="s">
        <v>58</v>
      </c>
      <c r="I192" s="30" t="s">
        <v>34</v>
      </c>
      <c r="J192" s="30" t="s">
        <v>36</v>
      </c>
      <c r="K192" s="813"/>
      <c r="L192" s="29" t="s">
        <v>31</v>
      </c>
      <c r="M192" s="30" t="s">
        <v>58</v>
      </c>
      <c r="N192" s="30" t="s">
        <v>34</v>
      </c>
      <c r="O192" s="30" t="s">
        <v>36</v>
      </c>
      <c r="P192" s="813"/>
      <c r="Q192" s="29" t="s">
        <v>31</v>
      </c>
      <c r="R192" s="30" t="s">
        <v>58</v>
      </c>
      <c r="S192" s="30" t="s">
        <v>34</v>
      </c>
      <c r="T192" s="30" t="s">
        <v>36</v>
      </c>
      <c r="U192" s="813"/>
      <c r="V192" s="29" t="s">
        <v>31</v>
      </c>
      <c r="W192" s="30" t="s">
        <v>58</v>
      </c>
      <c r="X192" s="30" t="s">
        <v>34</v>
      </c>
      <c r="Y192" s="30" t="s">
        <v>36</v>
      </c>
      <c r="Z192" s="813"/>
      <c r="AA192" s="31" t="s">
        <v>31</v>
      </c>
      <c r="AB192" s="32" t="s">
        <v>58</v>
      </c>
      <c r="AC192" s="32" t="s">
        <v>34</v>
      </c>
      <c r="AD192" s="32" t="s">
        <v>36</v>
      </c>
      <c r="AE192" s="813"/>
      <c r="AF192" s="31" t="s">
        <v>31</v>
      </c>
      <c r="AG192" s="32" t="s">
        <v>58</v>
      </c>
      <c r="AH192" s="32" t="s">
        <v>34</v>
      </c>
      <c r="AI192" s="32" t="s">
        <v>36</v>
      </c>
      <c r="AJ192" s="813"/>
      <c r="AK192" s="31" t="s">
        <v>31</v>
      </c>
      <c r="AL192" s="32" t="s">
        <v>58</v>
      </c>
      <c r="AM192" s="32" t="s">
        <v>34</v>
      </c>
      <c r="AN192" s="32" t="s">
        <v>36</v>
      </c>
      <c r="AO192" s="813"/>
    </row>
    <row r="193" spans="1:41" ht="13.5" customHeight="1" thickBot="1" x14ac:dyDescent="0.35">
      <c r="A193" s="22"/>
      <c r="B193" s="22"/>
      <c r="C193" s="44"/>
      <c r="D193" s="270" t="s">
        <v>337</v>
      </c>
      <c r="E193" s="45"/>
      <c r="F193" s="45"/>
      <c r="G193" s="802">
        <v>2</v>
      </c>
      <c r="H193" s="802"/>
      <c r="I193" s="802"/>
      <c r="J193" s="802"/>
      <c r="K193" s="800">
        <f>SUM(K19,K34,K73,K91,K188)</f>
        <v>30</v>
      </c>
      <c r="L193" s="802">
        <v>3</v>
      </c>
      <c r="M193" s="802"/>
      <c r="N193" s="802"/>
      <c r="O193" s="802"/>
      <c r="P193" s="800">
        <f>SUM(P19,P34,P73,P91,P188)</f>
        <v>30</v>
      </c>
      <c r="Q193" s="802">
        <v>3</v>
      </c>
      <c r="R193" s="802"/>
      <c r="S193" s="802"/>
      <c r="T193" s="802"/>
      <c r="U193" s="800">
        <f>SUM(U19,U34,U73,U91,U188)</f>
        <v>30</v>
      </c>
      <c r="V193" s="802">
        <v>3</v>
      </c>
      <c r="W193" s="802"/>
      <c r="X193" s="802"/>
      <c r="Y193" s="802"/>
      <c r="Z193" s="800">
        <f>SUM(Z19,Z34,Z73,Z91,Z188)</f>
        <v>30</v>
      </c>
      <c r="AA193" s="802">
        <v>3</v>
      </c>
      <c r="AB193" s="802"/>
      <c r="AC193" s="802"/>
      <c r="AD193" s="802"/>
      <c r="AE193" s="800">
        <f>SUM(AE19,AE34,AE73,AE91,AE188)</f>
        <v>30</v>
      </c>
      <c r="AF193" s="802">
        <v>3</v>
      </c>
      <c r="AG193" s="802"/>
      <c r="AH193" s="802"/>
      <c r="AI193" s="802"/>
      <c r="AJ193" s="800">
        <f>SUM(AJ19,AJ34,AJ73,AJ91,AJ188)</f>
        <v>30</v>
      </c>
      <c r="AK193" s="802">
        <v>1</v>
      </c>
      <c r="AL193" s="802"/>
      <c r="AM193" s="802"/>
      <c r="AN193" s="802"/>
      <c r="AO193" s="800">
        <f>SUM(AO19,AO34,AO73,AO91,AO188)</f>
        <v>30</v>
      </c>
    </row>
    <row r="194" spans="1:41" ht="13.5" customHeight="1" thickTop="1" thickBot="1" x14ac:dyDescent="0.35">
      <c r="A194" s="22"/>
      <c r="B194" s="22"/>
      <c r="C194" s="44"/>
      <c r="D194" s="270" t="s">
        <v>338</v>
      </c>
      <c r="E194" s="45"/>
      <c r="F194" s="45"/>
      <c r="G194" s="272">
        <f>SUM(G19,G34,G73,G91,G188)</f>
        <v>12</v>
      </c>
      <c r="H194" s="272">
        <f>SUM(H19,H34,H73,H91,H188)</f>
        <v>3</v>
      </c>
      <c r="I194" s="272">
        <f>SUM(I19,I34,I73,I91,I188)</f>
        <v>7</v>
      </c>
      <c r="J194" s="272">
        <f>SUM(J19,J34,J73,J91,J188)</f>
        <v>0</v>
      </c>
      <c r="K194" s="801"/>
      <c r="L194" s="272">
        <f>SUM(L19,L34,L73,L91,L188)</f>
        <v>10</v>
      </c>
      <c r="M194" s="272">
        <f>SUM(M19,M34,M73,M91,M188)</f>
        <v>8</v>
      </c>
      <c r="N194" s="272">
        <f>SUM(N19,N34,N73,N91,N188)</f>
        <v>8</v>
      </c>
      <c r="O194" s="272">
        <f>SUM(O19,O34,O73,O91,O188)</f>
        <v>0</v>
      </c>
      <c r="P194" s="801"/>
      <c r="Q194" s="272">
        <f>SUM(Q19,Q34,Q73,Q91,Q188)</f>
        <v>10</v>
      </c>
      <c r="R194" s="272">
        <f>SUM(R19,R34,R73,R91,R188)</f>
        <v>4</v>
      </c>
      <c r="S194" s="272">
        <f>SUM(S19,S34,S73,S91,S188)</f>
        <v>11</v>
      </c>
      <c r="T194" s="272">
        <f>SUM(T19,T34,T73,T91,T188)</f>
        <v>0</v>
      </c>
      <c r="U194" s="801"/>
      <c r="V194" s="272">
        <f>SUM(V19,V34,V73,V91,V188)</f>
        <v>10</v>
      </c>
      <c r="W194" s="272">
        <f>SUM(W19,W34,W73,W91,W188)</f>
        <v>4</v>
      </c>
      <c r="X194" s="272">
        <f>SUM(X19,X34,X73,X91,X188)</f>
        <v>11</v>
      </c>
      <c r="Y194" s="272">
        <f>SUM(Y19,Y34,Y73,Y91,Y188)</f>
        <v>0</v>
      </c>
      <c r="Z194" s="801"/>
      <c r="AA194" s="272">
        <f>SUM(AA19,AA34,AA73,AA91,AA188)</f>
        <v>10</v>
      </c>
      <c r="AB194" s="272">
        <f>SUM(AB19,AB34,AB73,AB91,AB188)</f>
        <v>2</v>
      </c>
      <c r="AC194" s="272">
        <f>SUM(AC19,AC34,AC73,AC91,AC188)</f>
        <v>14</v>
      </c>
      <c r="AD194" s="272">
        <f>SUM(AD19,AD34,AD73,AD91,AD188)</f>
        <v>0</v>
      </c>
      <c r="AE194" s="801"/>
      <c r="AF194" s="272">
        <f>SUM(AF19,AF34,AF73,AF91,AF188)</f>
        <v>8</v>
      </c>
      <c r="AG194" s="272">
        <f>SUM(AG19,AG34,AG73,AG91,AG188)</f>
        <v>3</v>
      </c>
      <c r="AH194" s="272">
        <f>SUM(AH19,AH34,AH73,AH91,AH188)</f>
        <v>9</v>
      </c>
      <c r="AI194" s="272">
        <f>SUM(AI19,AI34,AI73,AI91,AI188)</f>
        <v>4</v>
      </c>
      <c r="AJ194" s="801"/>
      <c r="AK194" s="272">
        <f>SUM(AK19,AK34,AK73,AK91,AK188)</f>
        <v>6</v>
      </c>
      <c r="AL194" s="272">
        <f>SUM(AL19,AL34,AL73,AL91,AL188)</f>
        <v>1</v>
      </c>
      <c r="AM194" s="272">
        <f>SUM(AM19,AM34,AM73,AM91,AM188)</f>
        <v>6</v>
      </c>
      <c r="AN194" s="272">
        <f>SUM(AN19,AN34,AN73,AN91,AN188)</f>
        <v>0</v>
      </c>
      <c r="AO194" s="801"/>
    </row>
    <row r="195" spans="1:41" ht="13.5" customHeight="1" thickTop="1" x14ac:dyDescent="0.3">
      <c r="A195" s="22"/>
      <c r="B195" s="22"/>
      <c r="D195" s="273"/>
      <c r="E195" s="274" t="s">
        <v>29</v>
      </c>
      <c r="F195" s="275">
        <f>15*SUM(G195,L195,Q195,V195,AA195,AF195,AK195)</f>
        <v>2415</v>
      </c>
      <c r="G195" s="803">
        <f>SUM(G194:J194)</f>
        <v>22</v>
      </c>
      <c r="H195" s="803"/>
      <c r="I195" s="803"/>
      <c r="J195" s="803"/>
      <c r="K195" s="801"/>
      <c r="L195" s="803">
        <f>SUM(L194:O194)</f>
        <v>26</v>
      </c>
      <c r="M195" s="803"/>
      <c r="N195" s="803"/>
      <c r="O195" s="803"/>
      <c r="P195" s="801"/>
      <c r="Q195" s="803">
        <f>SUM(Q194:T194)</f>
        <v>25</v>
      </c>
      <c r="R195" s="803"/>
      <c r="S195" s="803"/>
      <c r="T195" s="803"/>
      <c r="U195" s="801"/>
      <c r="V195" s="803">
        <f>SUM(V194:Y194)</f>
        <v>25</v>
      </c>
      <c r="W195" s="803"/>
      <c r="X195" s="803"/>
      <c r="Y195" s="803"/>
      <c r="Z195" s="801"/>
      <c r="AA195" s="803">
        <f>SUM(AA194:AD194)</f>
        <v>26</v>
      </c>
      <c r="AB195" s="803"/>
      <c r="AC195" s="803"/>
      <c r="AD195" s="803"/>
      <c r="AE195" s="801"/>
      <c r="AF195" s="803">
        <f>SUM(AF194:AI194)</f>
        <v>24</v>
      </c>
      <c r="AG195" s="803"/>
      <c r="AH195" s="803"/>
      <c r="AI195" s="803"/>
      <c r="AJ195" s="801"/>
      <c r="AK195" s="803">
        <f>SUM(AK194:AN194)</f>
        <v>13</v>
      </c>
      <c r="AL195" s="803"/>
      <c r="AM195" s="803"/>
      <c r="AN195" s="803"/>
      <c r="AO195" s="801"/>
    </row>
    <row r="196" spans="1:41" ht="13.5" customHeight="1" thickBot="1" x14ac:dyDescent="0.35">
      <c r="A196" s="22"/>
      <c r="B196" s="22"/>
      <c r="D196" s="273"/>
      <c r="E196" s="24"/>
      <c r="F196" s="276"/>
      <c r="G196" s="277"/>
      <c r="H196" s="277"/>
      <c r="I196" s="277"/>
      <c r="J196" s="277"/>
      <c r="K196" s="278"/>
      <c r="L196" s="277"/>
      <c r="M196" s="277"/>
      <c r="N196" s="277"/>
      <c r="O196" s="277"/>
      <c r="P196" s="278"/>
      <c r="Q196" s="277"/>
      <c r="R196" s="277"/>
      <c r="S196" s="277"/>
      <c r="T196" s="277"/>
      <c r="U196" s="278"/>
      <c r="V196" s="277"/>
      <c r="W196" s="277"/>
      <c r="X196" s="277"/>
      <c r="Y196" s="277"/>
      <c r="Z196" s="278"/>
      <c r="AA196" s="277"/>
      <c r="AB196" s="277"/>
      <c r="AC196" s="277"/>
      <c r="AD196" s="277"/>
      <c r="AE196" s="278"/>
      <c r="AF196" s="277"/>
      <c r="AG196" s="277"/>
      <c r="AH196" s="277"/>
      <c r="AI196" s="277"/>
      <c r="AJ196" s="278"/>
      <c r="AK196" s="277"/>
      <c r="AL196" s="277"/>
      <c r="AM196" s="277"/>
      <c r="AN196" s="277"/>
      <c r="AO196" s="278"/>
    </row>
    <row r="197" spans="1:41" ht="13.5" customHeight="1" thickBot="1" x14ac:dyDescent="0.35">
      <c r="A197" s="22"/>
      <c r="B197" s="22"/>
      <c r="E197" s="21"/>
      <c r="F197" s="24"/>
      <c r="G197" s="804" t="s">
        <v>45</v>
      </c>
      <c r="H197" s="805"/>
      <c r="I197" s="805"/>
      <c r="J197" s="805"/>
      <c r="K197" s="805"/>
      <c r="L197" s="805"/>
      <c r="M197" s="805"/>
      <c r="N197" s="805"/>
      <c r="O197" s="805"/>
      <c r="P197" s="806"/>
      <c r="Q197" s="807" t="s">
        <v>46</v>
      </c>
      <c r="R197" s="808"/>
      <c r="S197" s="808"/>
      <c r="T197" s="808"/>
      <c r="U197" s="808"/>
      <c r="V197" s="808"/>
      <c r="W197" s="808"/>
      <c r="X197" s="808"/>
      <c r="Y197" s="808"/>
      <c r="Z197" s="809"/>
      <c r="AA197" s="807" t="s">
        <v>47</v>
      </c>
      <c r="AB197" s="808"/>
      <c r="AC197" s="808"/>
      <c r="AD197" s="808"/>
      <c r="AE197" s="808"/>
      <c r="AF197" s="808"/>
      <c r="AG197" s="808"/>
      <c r="AH197" s="808"/>
      <c r="AI197" s="808"/>
      <c r="AJ197" s="809"/>
      <c r="AK197" s="804" t="s">
        <v>48</v>
      </c>
      <c r="AL197" s="805"/>
      <c r="AM197" s="805"/>
      <c r="AN197" s="805"/>
      <c r="AO197" s="806"/>
    </row>
    <row r="198" spans="1:41" ht="13.5" customHeight="1" thickBot="1" x14ac:dyDescent="0.35">
      <c r="A198" s="22"/>
      <c r="B198" s="22"/>
      <c r="C198" s="44"/>
      <c r="D198" s="267" t="s">
        <v>339</v>
      </c>
      <c r="E198" s="268"/>
      <c r="F198" s="269"/>
      <c r="G198" s="810" t="s">
        <v>50</v>
      </c>
      <c r="H198" s="811"/>
      <c r="I198" s="811"/>
      <c r="J198" s="811"/>
      <c r="K198" s="812" t="s">
        <v>51</v>
      </c>
      <c r="L198" s="810" t="s">
        <v>52</v>
      </c>
      <c r="M198" s="811"/>
      <c r="N198" s="811"/>
      <c r="O198" s="811"/>
      <c r="P198" s="812" t="s">
        <v>51</v>
      </c>
      <c r="Q198" s="810" t="s">
        <v>53</v>
      </c>
      <c r="R198" s="811"/>
      <c r="S198" s="811"/>
      <c r="T198" s="811"/>
      <c r="U198" s="812" t="s">
        <v>51</v>
      </c>
      <c r="V198" s="810" t="s">
        <v>54</v>
      </c>
      <c r="W198" s="811"/>
      <c r="X198" s="811"/>
      <c r="Y198" s="811"/>
      <c r="Z198" s="812" t="s">
        <v>51</v>
      </c>
      <c r="AA198" s="810" t="s">
        <v>55</v>
      </c>
      <c r="AB198" s="811"/>
      <c r="AC198" s="811"/>
      <c r="AD198" s="811"/>
      <c r="AE198" s="812" t="s">
        <v>51</v>
      </c>
      <c r="AF198" s="810" t="s">
        <v>56</v>
      </c>
      <c r="AG198" s="811"/>
      <c r="AH198" s="811"/>
      <c r="AI198" s="811"/>
      <c r="AJ198" s="812" t="s">
        <v>51</v>
      </c>
      <c r="AK198" s="810" t="s">
        <v>57</v>
      </c>
      <c r="AL198" s="811"/>
      <c r="AM198" s="811"/>
      <c r="AN198" s="811"/>
      <c r="AO198" s="812" t="s">
        <v>51</v>
      </c>
    </row>
    <row r="199" spans="1:41" ht="13.5" customHeight="1" thickTop="1" thickBot="1" x14ac:dyDescent="0.35">
      <c r="A199" s="22"/>
      <c r="B199" s="22"/>
      <c r="C199" s="44"/>
      <c r="D199" s="270" t="s">
        <v>336</v>
      </c>
      <c r="E199" s="45"/>
      <c r="F199" s="271"/>
      <c r="G199" s="29" t="s">
        <v>31</v>
      </c>
      <c r="H199" s="30" t="s">
        <v>58</v>
      </c>
      <c r="I199" s="30" t="s">
        <v>34</v>
      </c>
      <c r="J199" s="30" t="s">
        <v>36</v>
      </c>
      <c r="K199" s="813"/>
      <c r="L199" s="29" t="s">
        <v>31</v>
      </c>
      <c r="M199" s="30" t="s">
        <v>58</v>
      </c>
      <c r="N199" s="30" t="s">
        <v>34</v>
      </c>
      <c r="O199" s="30" t="s">
        <v>36</v>
      </c>
      <c r="P199" s="813"/>
      <c r="Q199" s="29" t="s">
        <v>31</v>
      </c>
      <c r="R199" s="30" t="s">
        <v>58</v>
      </c>
      <c r="S199" s="30" t="s">
        <v>34</v>
      </c>
      <c r="T199" s="30" t="s">
        <v>36</v>
      </c>
      <c r="U199" s="813"/>
      <c r="V199" s="29" t="s">
        <v>31</v>
      </c>
      <c r="W199" s="30" t="s">
        <v>58</v>
      </c>
      <c r="X199" s="30" t="s">
        <v>34</v>
      </c>
      <c r="Y199" s="30" t="s">
        <v>36</v>
      </c>
      <c r="Z199" s="813"/>
      <c r="AA199" s="31" t="s">
        <v>31</v>
      </c>
      <c r="AB199" s="32" t="s">
        <v>58</v>
      </c>
      <c r="AC199" s="32" t="s">
        <v>34</v>
      </c>
      <c r="AD199" s="32" t="s">
        <v>36</v>
      </c>
      <c r="AE199" s="813"/>
      <c r="AF199" s="31" t="s">
        <v>31</v>
      </c>
      <c r="AG199" s="32" t="s">
        <v>58</v>
      </c>
      <c r="AH199" s="32" t="s">
        <v>34</v>
      </c>
      <c r="AI199" s="32" t="s">
        <v>36</v>
      </c>
      <c r="AJ199" s="813"/>
      <c r="AK199" s="31" t="s">
        <v>31</v>
      </c>
      <c r="AL199" s="32" t="s">
        <v>58</v>
      </c>
      <c r="AM199" s="32" t="s">
        <v>34</v>
      </c>
      <c r="AN199" s="32" t="s">
        <v>36</v>
      </c>
      <c r="AO199" s="813"/>
    </row>
    <row r="200" spans="1:41" ht="13.5" customHeight="1" thickBot="1" x14ac:dyDescent="0.35">
      <c r="A200" s="22"/>
      <c r="B200" s="22"/>
      <c r="C200" s="44"/>
      <c r="D200" s="270" t="s">
        <v>337</v>
      </c>
      <c r="E200" s="45"/>
      <c r="F200" s="45"/>
      <c r="G200" s="802">
        <v>2</v>
      </c>
      <c r="H200" s="802"/>
      <c r="I200" s="802"/>
      <c r="J200" s="802"/>
      <c r="K200" s="800">
        <f>SUM(K19,K34,K73,K110,K188)</f>
        <v>30</v>
      </c>
      <c r="L200" s="802">
        <v>3</v>
      </c>
      <c r="M200" s="802"/>
      <c r="N200" s="802"/>
      <c r="O200" s="802"/>
      <c r="P200" s="800">
        <f>SUM(P19,P34,P73,P110,P188)</f>
        <v>30</v>
      </c>
      <c r="Q200" s="802">
        <v>3</v>
      </c>
      <c r="R200" s="802"/>
      <c r="S200" s="802"/>
      <c r="T200" s="802"/>
      <c r="U200" s="800">
        <f>SUM(U19,U34,U73,U110,U188)</f>
        <v>30</v>
      </c>
      <c r="V200" s="802">
        <v>3</v>
      </c>
      <c r="W200" s="802"/>
      <c r="X200" s="802"/>
      <c r="Y200" s="802"/>
      <c r="Z200" s="800">
        <f>SUM(Z19,Z34,Z73,Z110,Z188)</f>
        <v>30</v>
      </c>
      <c r="AA200" s="802">
        <v>3</v>
      </c>
      <c r="AB200" s="802"/>
      <c r="AC200" s="802"/>
      <c r="AD200" s="802"/>
      <c r="AE200" s="800">
        <f>SUM(AE19,AE34,AE73,AE110,AE188)</f>
        <v>30</v>
      </c>
      <c r="AF200" s="802">
        <v>3</v>
      </c>
      <c r="AG200" s="802"/>
      <c r="AH200" s="802"/>
      <c r="AI200" s="802"/>
      <c r="AJ200" s="800">
        <f>SUM(AJ19,AJ34,AJ73,AJ110,AJ188)</f>
        <v>30</v>
      </c>
      <c r="AK200" s="802">
        <v>1</v>
      </c>
      <c r="AL200" s="802"/>
      <c r="AM200" s="802"/>
      <c r="AN200" s="802"/>
      <c r="AO200" s="800">
        <f>SUM(AO19,AO34,AO73,AO110,AO188)</f>
        <v>30</v>
      </c>
    </row>
    <row r="201" spans="1:41" ht="13.5" customHeight="1" thickTop="1" thickBot="1" x14ac:dyDescent="0.35">
      <c r="A201" s="22"/>
      <c r="B201" s="22"/>
      <c r="C201" s="44"/>
      <c r="D201" s="270" t="s">
        <v>338</v>
      </c>
      <c r="E201" s="45"/>
      <c r="F201" s="45"/>
      <c r="G201" s="272">
        <f>SUM(G19,G34,G73,G110,G188)</f>
        <v>12</v>
      </c>
      <c r="H201" s="272">
        <f>SUM(H19,H34,H73,H110,H188)</f>
        <v>3</v>
      </c>
      <c r="I201" s="272">
        <f>SUM(I19,I34,I73,I110,I188)</f>
        <v>7</v>
      </c>
      <c r="J201" s="272">
        <f>SUM(J19,J34,J73,J110,J188)</f>
        <v>0</v>
      </c>
      <c r="K201" s="801"/>
      <c r="L201" s="272">
        <f>SUM(L19,L34,L73,L110,L188)</f>
        <v>10</v>
      </c>
      <c r="M201" s="272">
        <f>SUM(M19,M34,M73,M110,M188)</f>
        <v>8</v>
      </c>
      <c r="N201" s="272">
        <f>SUM(N19,N34,N73,N110,N188)</f>
        <v>8</v>
      </c>
      <c r="O201" s="272">
        <f>SUM(O19,O34,O73,O110,O188)</f>
        <v>0</v>
      </c>
      <c r="P201" s="801"/>
      <c r="Q201" s="272">
        <f>SUM(Q19,Q34,Q73,Q110,Q188)</f>
        <v>10</v>
      </c>
      <c r="R201" s="272">
        <f>SUM(R19,R34,R73,R110,R188)</f>
        <v>4</v>
      </c>
      <c r="S201" s="272">
        <f>SUM(S19,S34,S73,S110,S188)</f>
        <v>11</v>
      </c>
      <c r="T201" s="272">
        <f>SUM(T19,T34,T73,T110,T188)</f>
        <v>0</v>
      </c>
      <c r="U201" s="801"/>
      <c r="V201" s="272">
        <f>SUM(V19,V34,V73,V110,V188)</f>
        <v>10</v>
      </c>
      <c r="W201" s="272">
        <f>SUM(W19,W34,W73,W110,W188)</f>
        <v>4</v>
      </c>
      <c r="X201" s="272">
        <f>SUM(X19,X34,X73,X110,X188)</f>
        <v>11</v>
      </c>
      <c r="Y201" s="272">
        <f>SUM(Y19,Y34,Y73,Y110,Y188)</f>
        <v>0</v>
      </c>
      <c r="Z201" s="801"/>
      <c r="AA201" s="272">
        <f>SUM(AA19,AA34,AA73,AA110,AA188)</f>
        <v>10</v>
      </c>
      <c r="AB201" s="272">
        <f>SUM(AB19,AB34,AB73,AB110,AB188)</f>
        <v>2</v>
      </c>
      <c r="AC201" s="272">
        <f>SUM(AC19,AC34,AC73,AC110,AC188)</f>
        <v>13</v>
      </c>
      <c r="AD201" s="272">
        <f>SUM(AD19,AD34,AD73,AD110,AD188)</f>
        <v>0</v>
      </c>
      <c r="AE201" s="801"/>
      <c r="AF201" s="272">
        <f>SUM(AF19,AF34,AF73,AF110,AF188)</f>
        <v>8</v>
      </c>
      <c r="AG201" s="272">
        <f>SUM(AG19,AG34,AG73,AG110,AG188)</f>
        <v>3</v>
      </c>
      <c r="AH201" s="272">
        <f>SUM(AH19,AH34,AH73,AH110,AH188)</f>
        <v>11</v>
      </c>
      <c r="AI201" s="272">
        <f>SUM(AI19,AI34,AI73,AI110,AI188)</f>
        <v>4</v>
      </c>
      <c r="AJ201" s="801"/>
      <c r="AK201" s="272">
        <f>SUM(AK19,AK34,AK73,AK110,AK188)</f>
        <v>5</v>
      </c>
      <c r="AL201" s="272">
        <f>SUM(AL19,AL34,AL73,AL110,AL188)</f>
        <v>1</v>
      </c>
      <c r="AM201" s="272">
        <f>SUM(AM19,AM34,AM73,AM110,AM188)</f>
        <v>6</v>
      </c>
      <c r="AN201" s="272">
        <f>SUM(AN19,AN34,AN73,AN110,AN188)</f>
        <v>0</v>
      </c>
      <c r="AO201" s="801"/>
    </row>
    <row r="202" spans="1:41" ht="13.5" customHeight="1" thickTop="1" x14ac:dyDescent="0.3">
      <c r="A202" s="22"/>
      <c r="B202" s="22"/>
      <c r="E202" s="274" t="s">
        <v>29</v>
      </c>
      <c r="F202" s="275">
        <f>15*SUM(G202,L202,Q202,V202,AA202,AF202,AK202)</f>
        <v>2415</v>
      </c>
      <c r="G202" s="803">
        <f>SUM(G201:J201)</f>
        <v>22</v>
      </c>
      <c r="H202" s="803"/>
      <c r="I202" s="803"/>
      <c r="J202" s="803"/>
      <c r="K202" s="801"/>
      <c r="L202" s="803">
        <f>SUM(L201:O201)</f>
        <v>26</v>
      </c>
      <c r="M202" s="803"/>
      <c r="N202" s="803"/>
      <c r="O202" s="803"/>
      <c r="P202" s="801"/>
      <c r="Q202" s="803">
        <f>SUM(Q201:T201)</f>
        <v>25</v>
      </c>
      <c r="R202" s="803"/>
      <c r="S202" s="803"/>
      <c r="T202" s="803"/>
      <c r="U202" s="801"/>
      <c r="V202" s="803">
        <f>SUM(V201:Y201)</f>
        <v>25</v>
      </c>
      <c r="W202" s="803"/>
      <c r="X202" s="803"/>
      <c r="Y202" s="803"/>
      <c r="Z202" s="801"/>
      <c r="AA202" s="803">
        <f>SUM(AA201:AD201)</f>
        <v>25</v>
      </c>
      <c r="AB202" s="803"/>
      <c r="AC202" s="803"/>
      <c r="AD202" s="803"/>
      <c r="AE202" s="801"/>
      <c r="AF202" s="803">
        <f>SUM(AF201:AI201)</f>
        <v>26</v>
      </c>
      <c r="AG202" s="803"/>
      <c r="AH202" s="803"/>
      <c r="AI202" s="803"/>
      <c r="AJ202" s="801"/>
      <c r="AK202" s="803">
        <f>SUM(AK201:AN201)</f>
        <v>12</v>
      </c>
      <c r="AL202" s="803"/>
      <c r="AM202" s="803"/>
      <c r="AN202" s="803"/>
      <c r="AO202" s="801"/>
    </row>
    <row r="203" spans="1:41" ht="13.5" customHeight="1" thickBot="1" x14ac:dyDescent="0.35">
      <c r="A203" s="22"/>
      <c r="B203" s="22"/>
      <c r="D203" s="273"/>
      <c r="E203" s="279"/>
      <c r="F203" s="24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2"/>
      <c r="AO203" s="102"/>
    </row>
    <row r="204" spans="1:41" ht="13.5" customHeight="1" thickBot="1" x14ac:dyDescent="0.35">
      <c r="A204" s="22"/>
      <c r="B204" s="22"/>
      <c r="E204" s="21"/>
      <c r="F204" s="24"/>
      <c r="G204" s="804" t="s">
        <v>45</v>
      </c>
      <c r="H204" s="805"/>
      <c r="I204" s="805"/>
      <c r="J204" s="805"/>
      <c r="K204" s="805"/>
      <c r="L204" s="805"/>
      <c r="M204" s="805"/>
      <c r="N204" s="805"/>
      <c r="O204" s="805"/>
      <c r="P204" s="806"/>
      <c r="Q204" s="807" t="s">
        <v>46</v>
      </c>
      <c r="R204" s="808"/>
      <c r="S204" s="808"/>
      <c r="T204" s="808"/>
      <c r="U204" s="808"/>
      <c r="V204" s="808"/>
      <c r="W204" s="808"/>
      <c r="X204" s="808"/>
      <c r="Y204" s="808"/>
      <c r="Z204" s="809"/>
      <c r="AA204" s="807" t="s">
        <v>47</v>
      </c>
      <c r="AB204" s="808"/>
      <c r="AC204" s="808"/>
      <c r="AD204" s="808"/>
      <c r="AE204" s="808"/>
      <c r="AF204" s="808"/>
      <c r="AG204" s="808"/>
      <c r="AH204" s="808"/>
      <c r="AI204" s="808"/>
      <c r="AJ204" s="809"/>
      <c r="AK204" s="804" t="s">
        <v>48</v>
      </c>
      <c r="AL204" s="805"/>
      <c r="AM204" s="805"/>
      <c r="AN204" s="805"/>
      <c r="AO204" s="806"/>
    </row>
    <row r="205" spans="1:41" ht="13.5" customHeight="1" thickBot="1" x14ac:dyDescent="0.35">
      <c r="A205" s="22"/>
      <c r="B205" s="22"/>
      <c r="C205" s="44"/>
      <c r="D205" s="267" t="s">
        <v>340</v>
      </c>
      <c r="E205" s="268"/>
      <c r="F205" s="269"/>
      <c r="G205" s="810" t="s">
        <v>50</v>
      </c>
      <c r="H205" s="811"/>
      <c r="I205" s="811"/>
      <c r="J205" s="811"/>
      <c r="K205" s="812" t="s">
        <v>51</v>
      </c>
      <c r="L205" s="810" t="s">
        <v>52</v>
      </c>
      <c r="M205" s="811"/>
      <c r="N205" s="811"/>
      <c r="O205" s="811"/>
      <c r="P205" s="812" t="s">
        <v>51</v>
      </c>
      <c r="Q205" s="810" t="s">
        <v>53</v>
      </c>
      <c r="R205" s="811"/>
      <c r="S205" s="811"/>
      <c r="T205" s="811"/>
      <c r="U205" s="812" t="s">
        <v>51</v>
      </c>
      <c r="V205" s="810" t="s">
        <v>54</v>
      </c>
      <c r="W205" s="811"/>
      <c r="X205" s="811"/>
      <c r="Y205" s="811"/>
      <c r="Z205" s="812" t="s">
        <v>51</v>
      </c>
      <c r="AA205" s="810" t="s">
        <v>55</v>
      </c>
      <c r="AB205" s="811"/>
      <c r="AC205" s="811"/>
      <c r="AD205" s="811"/>
      <c r="AE205" s="812" t="s">
        <v>51</v>
      </c>
      <c r="AF205" s="810" t="s">
        <v>56</v>
      </c>
      <c r="AG205" s="811"/>
      <c r="AH205" s="811"/>
      <c r="AI205" s="811"/>
      <c r="AJ205" s="812" t="s">
        <v>51</v>
      </c>
      <c r="AK205" s="810" t="s">
        <v>57</v>
      </c>
      <c r="AL205" s="811"/>
      <c r="AM205" s="811"/>
      <c r="AN205" s="811"/>
      <c r="AO205" s="812" t="s">
        <v>51</v>
      </c>
    </row>
    <row r="206" spans="1:41" ht="13.5" customHeight="1" thickTop="1" thickBot="1" x14ac:dyDescent="0.35">
      <c r="A206" s="22"/>
      <c r="B206" s="22"/>
      <c r="C206" s="44"/>
      <c r="D206" s="270" t="s">
        <v>336</v>
      </c>
      <c r="E206" s="45"/>
      <c r="F206" s="271"/>
      <c r="G206" s="29" t="s">
        <v>31</v>
      </c>
      <c r="H206" s="30" t="s">
        <v>58</v>
      </c>
      <c r="I206" s="30" t="s">
        <v>34</v>
      </c>
      <c r="J206" s="30" t="s">
        <v>36</v>
      </c>
      <c r="K206" s="813"/>
      <c r="L206" s="29" t="s">
        <v>31</v>
      </c>
      <c r="M206" s="30" t="s">
        <v>58</v>
      </c>
      <c r="N206" s="30" t="s">
        <v>34</v>
      </c>
      <c r="O206" s="30" t="s">
        <v>36</v>
      </c>
      <c r="P206" s="813"/>
      <c r="Q206" s="29" t="s">
        <v>31</v>
      </c>
      <c r="R206" s="30" t="s">
        <v>58</v>
      </c>
      <c r="S206" s="30" t="s">
        <v>34</v>
      </c>
      <c r="T206" s="30" t="s">
        <v>36</v>
      </c>
      <c r="U206" s="813"/>
      <c r="V206" s="29" t="s">
        <v>31</v>
      </c>
      <c r="W206" s="30" t="s">
        <v>58</v>
      </c>
      <c r="X206" s="30" t="s">
        <v>34</v>
      </c>
      <c r="Y206" s="30" t="s">
        <v>36</v>
      </c>
      <c r="Z206" s="813"/>
      <c r="AA206" s="31" t="s">
        <v>31</v>
      </c>
      <c r="AB206" s="32" t="s">
        <v>58</v>
      </c>
      <c r="AC206" s="32" t="s">
        <v>34</v>
      </c>
      <c r="AD206" s="32" t="s">
        <v>36</v>
      </c>
      <c r="AE206" s="813"/>
      <c r="AF206" s="31" t="s">
        <v>31</v>
      </c>
      <c r="AG206" s="32" t="s">
        <v>58</v>
      </c>
      <c r="AH206" s="32" t="s">
        <v>34</v>
      </c>
      <c r="AI206" s="32" t="s">
        <v>36</v>
      </c>
      <c r="AJ206" s="813"/>
      <c r="AK206" s="31" t="s">
        <v>31</v>
      </c>
      <c r="AL206" s="32" t="s">
        <v>58</v>
      </c>
      <c r="AM206" s="32" t="s">
        <v>34</v>
      </c>
      <c r="AN206" s="32" t="s">
        <v>36</v>
      </c>
      <c r="AO206" s="813"/>
    </row>
    <row r="207" spans="1:41" ht="13.5" customHeight="1" thickBot="1" x14ac:dyDescent="0.35">
      <c r="A207" s="22"/>
      <c r="B207" s="22"/>
      <c r="C207" s="44"/>
      <c r="D207" s="270" t="s">
        <v>337</v>
      </c>
      <c r="E207" s="45"/>
      <c r="F207" s="45"/>
      <c r="G207" s="802">
        <v>2</v>
      </c>
      <c r="H207" s="802"/>
      <c r="I207" s="802"/>
      <c r="J207" s="802"/>
      <c r="K207" s="800">
        <f>SUM(K19,K34,K73,K129,K188)</f>
        <v>30</v>
      </c>
      <c r="L207" s="802">
        <v>3</v>
      </c>
      <c r="M207" s="802"/>
      <c r="N207" s="802"/>
      <c r="O207" s="802"/>
      <c r="P207" s="800">
        <f>SUM(P19,P34,P73,P129,P188)</f>
        <v>30</v>
      </c>
      <c r="Q207" s="802">
        <v>3</v>
      </c>
      <c r="R207" s="802"/>
      <c r="S207" s="802"/>
      <c r="T207" s="802"/>
      <c r="U207" s="800">
        <f>SUM(U19,U34,U73,U129,U188)</f>
        <v>30</v>
      </c>
      <c r="V207" s="802">
        <v>3</v>
      </c>
      <c r="W207" s="802"/>
      <c r="X207" s="802"/>
      <c r="Y207" s="802"/>
      <c r="Z207" s="800">
        <f>SUM(Z19,Z34,Z73,Z129,Z188)</f>
        <v>30</v>
      </c>
      <c r="AA207" s="802">
        <v>3</v>
      </c>
      <c r="AB207" s="802"/>
      <c r="AC207" s="802"/>
      <c r="AD207" s="802"/>
      <c r="AE207" s="800">
        <f>SUM(AE19,AE34,AE73,AE129,AE188)</f>
        <v>30</v>
      </c>
      <c r="AF207" s="802">
        <v>3</v>
      </c>
      <c r="AG207" s="802"/>
      <c r="AH207" s="802"/>
      <c r="AI207" s="802"/>
      <c r="AJ207" s="800">
        <f>SUM(AJ19,AJ34,AJ73,AJ129,AJ188)</f>
        <v>30</v>
      </c>
      <c r="AK207" s="802">
        <v>1</v>
      </c>
      <c r="AL207" s="802"/>
      <c r="AM207" s="802"/>
      <c r="AN207" s="802"/>
      <c r="AO207" s="800">
        <f>SUM(AO19,AO34,AO73,AO129,AO188)</f>
        <v>30</v>
      </c>
    </row>
    <row r="208" spans="1:41" ht="13.5" customHeight="1" thickTop="1" thickBot="1" x14ac:dyDescent="0.35">
      <c r="A208" s="22"/>
      <c r="B208" s="22"/>
      <c r="C208" s="44"/>
      <c r="D208" s="270" t="s">
        <v>338</v>
      </c>
      <c r="E208" s="45"/>
      <c r="F208" s="45"/>
      <c r="G208" s="272">
        <f>SUM(G19,G34,G73,G129,G188)</f>
        <v>12</v>
      </c>
      <c r="H208" s="272">
        <f>SUM(H19,H34,H73,H129,H188)</f>
        <v>3</v>
      </c>
      <c r="I208" s="272">
        <f>SUM(I19,I34,I73,I129,I188)</f>
        <v>7</v>
      </c>
      <c r="J208" s="272">
        <f>SUM(J19,J34,J73,J129,J188)</f>
        <v>0</v>
      </c>
      <c r="K208" s="801"/>
      <c r="L208" s="272">
        <f>SUM(L19,L34,L73,L129,L188)</f>
        <v>10</v>
      </c>
      <c r="M208" s="272">
        <f>SUM(M19,M34,M73,M129,M188)</f>
        <v>8</v>
      </c>
      <c r="N208" s="272">
        <f>SUM(N19,N34,N73,N129,N188)</f>
        <v>8</v>
      </c>
      <c r="O208" s="272">
        <f>SUM(O19,O34,O73,O129,O188)</f>
        <v>0</v>
      </c>
      <c r="P208" s="801"/>
      <c r="Q208" s="272">
        <f>SUM(Q19,Q34,Q73,Q129,Q188)</f>
        <v>10</v>
      </c>
      <c r="R208" s="272">
        <f>SUM(R19,R34,R73,R129,R188)</f>
        <v>4</v>
      </c>
      <c r="S208" s="272">
        <f>SUM(S19,S34,S73,S129,S188)</f>
        <v>11</v>
      </c>
      <c r="T208" s="272">
        <f>SUM(T19,T34,T73,T129,T188)</f>
        <v>0</v>
      </c>
      <c r="U208" s="801"/>
      <c r="V208" s="272">
        <f>SUM(V19,V34,V73,V129,V188)</f>
        <v>10</v>
      </c>
      <c r="W208" s="272">
        <f>SUM(W19,W34,W73,W129,W188)</f>
        <v>4</v>
      </c>
      <c r="X208" s="272">
        <f>SUM(X19,X34,X73,X129,X188)</f>
        <v>11</v>
      </c>
      <c r="Y208" s="272">
        <f>SUM(Y19,Y34,Y73,Y129,Y188)</f>
        <v>0</v>
      </c>
      <c r="Z208" s="801"/>
      <c r="AA208" s="272">
        <f>SUM(AA19,AA34,AA73,AA129,AA188)</f>
        <v>9</v>
      </c>
      <c r="AB208" s="272">
        <f>SUM(AB19,AB34,AB73,AB129,AB188)</f>
        <v>2</v>
      </c>
      <c r="AC208" s="272">
        <f>SUM(AC19,AC34,AC73,AC129,AC188)</f>
        <v>14</v>
      </c>
      <c r="AD208" s="272">
        <f>SUM(AD19,AD34,AD73,AD129,AD188)</f>
        <v>0</v>
      </c>
      <c r="AE208" s="801"/>
      <c r="AF208" s="272">
        <f>SUM(AF19,AF34,AF73,AF129,AF188)</f>
        <v>9</v>
      </c>
      <c r="AG208" s="272">
        <f>SUM(AG19,AG34,AG73,AG129,AG188)</f>
        <v>3</v>
      </c>
      <c r="AH208" s="272">
        <f>SUM(AH19,AH34,AH73,AH129,AH188)</f>
        <v>9</v>
      </c>
      <c r="AI208" s="272">
        <f>SUM(AI19,AI34,AI73,AI129,AI188)</f>
        <v>4</v>
      </c>
      <c r="AJ208" s="801"/>
      <c r="AK208" s="272">
        <f>SUM(AK19,AK34,AK73,AK129,AK188)</f>
        <v>6</v>
      </c>
      <c r="AL208" s="272">
        <f>SUM(AL19,AL34,AL73,AL129,AL188)</f>
        <v>1</v>
      </c>
      <c r="AM208" s="272">
        <f>SUM(AM19,AM34,AM73,AM129,AM188)</f>
        <v>6</v>
      </c>
      <c r="AN208" s="272">
        <f>SUM(AN19,AN34,AN73,AN129,AN188)</f>
        <v>0</v>
      </c>
      <c r="AO208" s="801"/>
    </row>
    <row r="209" spans="1:41" ht="13.5" customHeight="1" thickTop="1" x14ac:dyDescent="0.3">
      <c r="A209" s="22"/>
      <c r="B209" s="22"/>
      <c r="D209" s="273"/>
      <c r="E209" s="274" t="s">
        <v>29</v>
      </c>
      <c r="F209" s="275">
        <f>15*SUM(G209,L209,Q209,V209,AA209,AF209,AK209)</f>
        <v>2415</v>
      </c>
      <c r="G209" s="803">
        <f>SUM(G208:J208)</f>
        <v>22</v>
      </c>
      <c r="H209" s="803"/>
      <c r="I209" s="803"/>
      <c r="J209" s="803"/>
      <c r="K209" s="801"/>
      <c r="L209" s="803">
        <f>SUM(L208:O208)</f>
        <v>26</v>
      </c>
      <c r="M209" s="803"/>
      <c r="N209" s="803"/>
      <c r="O209" s="803"/>
      <c r="P209" s="801"/>
      <c r="Q209" s="803">
        <f>SUM(Q208:T208)</f>
        <v>25</v>
      </c>
      <c r="R209" s="803"/>
      <c r="S209" s="803"/>
      <c r="T209" s="803"/>
      <c r="U209" s="801"/>
      <c r="V209" s="803">
        <f>SUM(V208:Y208)</f>
        <v>25</v>
      </c>
      <c r="W209" s="803"/>
      <c r="X209" s="803"/>
      <c r="Y209" s="803"/>
      <c r="Z209" s="801"/>
      <c r="AA209" s="803">
        <f>SUM(AA208:AD208)</f>
        <v>25</v>
      </c>
      <c r="AB209" s="803"/>
      <c r="AC209" s="803"/>
      <c r="AD209" s="803"/>
      <c r="AE209" s="801"/>
      <c r="AF209" s="803">
        <f>SUM(AF208:AI208)</f>
        <v>25</v>
      </c>
      <c r="AG209" s="803"/>
      <c r="AH209" s="803"/>
      <c r="AI209" s="803"/>
      <c r="AJ209" s="801"/>
      <c r="AK209" s="803">
        <f>SUM(AK208:AN208)</f>
        <v>13</v>
      </c>
      <c r="AL209" s="803"/>
      <c r="AM209" s="803"/>
      <c r="AN209" s="803"/>
      <c r="AO209" s="801"/>
    </row>
    <row r="210" spans="1:41" ht="13.5" customHeight="1" x14ac:dyDescent="0.3">
      <c r="A210" s="22"/>
      <c r="B210" s="22"/>
      <c r="C210" s="280"/>
      <c r="D210" s="280"/>
      <c r="E210" s="280"/>
      <c r="F210" s="280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85"/>
    </row>
    <row r="211" spans="1:41" ht="14.4" thickBot="1" x14ac:dyDescent="0.35"/>
    <row r="212" spans="1:41" ht="14.4" thickBot="1" x14ac:dyDescent="0.35">
      <c r="E212" s="21"/>
      <c r="F212" s="24"/>
      <c r="G212" s="804" t="s">
        <v>45</v>
      </c>
      <c r="H212" s="805"/>
      <c r="I212" s="805"/>
      <c r="J212" s="805"/>
      <c r="K212" s="805"/>
      <c r="L212" s="805"/>
      <c r="M212" s="805"/>
      <c r="N212" s="805"/>
      <c r="O212" s="805"/>
      <c r="P212" s="806"/>
      <c r="Q212" s="807" t="s">
        <v>46</v>
      </c>
      <c r="R212" s="808"/>
      <c r="S212" s="808"/>
      <c r="T212" s="808"/>
      <c r="U212" s="808"/>
      <c r="V212" s="808"/>
      <c r="W212" s="808"/>
      <c r="X212" s="808"/>
      <c r="Y212" s="808"/>
      <c r="Z212" s="809"/>
      <c r="AA212" s="807" t="s">
        <v>47</v>
      </c>
      <c r="AB212" s="808"/>
      <c r="AC212" s="808"/>
      <c r="AD212" s="808"/>
      <c r="AE212" s="808"/>
      <c r="AF212" s="808"/>
      <c r="AG212" s="808"/>
      <c r="AH212" s="808"/>
      <c r="AI212" s="808"/>
      <c r="AJ212" s="809"/>
      <c r="AK212" s="804" t="s">
        <v>48</v>
      </c>
      <c r="AL212" s="805"/>
      <c r="AM212" s="805"/>
      <c r="AN212" s="805"/>
      <c r="AO212" s="806"/>
    </row>
    <row r="213" spans="1:41" ht="14.4" thickBot="1" x14ac:dyDescent="0.35">
      <c r="C213" s="44"/>
      <c r="D213" s="267" t="s">
        <v>341</v>
      </c>
      <c r="E213" s="268"/>
      <c r="F213" s="269"/>
      <c r="G213" s="810" t="s">
        <v>50</v>
      </c>
      <c r="H213" s="811"/>
      <c r="I213" s="811"/>
      <c r="J213" s="811"/>
      <c r="K213" s="812" t="s">
        <v>51</v>
      </c>
      <c r="L213" s="810" t="s">
        <v>52</v>
      </c>
      <c r="M213" s="811"/>
      <c r="N213" s="811"/>
      <c r="O213" s="811"/>
      <c r="P213" s="812" t="s">
        <v>51</v>
      </c>
      <c r="Q213" s="810" t="s">
        <v>53</v>
      </c>
      <c r="R213" s="811"/>
      <c r="S213" s="811"/>
      <c r="T213" s="811"/>
      <c r="U213" s="812" t="s">
        <v>51</v>
      </c>
      <c r="V213" s="810" t="s">
        <v>54</v>
      </c>
      <c r="W213" s="811"/>
      <c r="X213" s="811"/>
      <c r="Y213" s="811"/>
      <c r="Z213" s="812" t="s">
        <v>51</v>
      </c>
      <c r="AA213" s="810" t="s">
        <v>55</v>
      </c>
      <c r="AB213" s="811"/>
      <c r="AC213" s="811"/>
      <c r="AD213" s="811"/>
      <c r="AE213" s="812" t="s">
        <v>51</v>
      </c>
      <c r="AF213" s="810" t="s">
        <v>56</v>
      </c>
      <c r="AG213" s="811"/>
      <c r="AH213" s="811"/>
      <c r="AI213" s="811"/>
      <c r="AJ213" s="812" t="s">
        <v>51</v>
      </c>
      <c r="AK213" s="810" t="s">
        <v>57</v>
      </c>
      <c r="AL213" s="811"/>
      <c r="AM213" s="811"/>
      <c r="AN213" s="811"/>
      <c r="AO213" s="812" t="s">
        <v>51</v>
      </c>
    </row>
    <row r="214" spans="1:41" ht="15" thickTop="1" thickBot="1" x14ac:dyDescent="0.35">
      <c r="C214" s="44"/>
      <c r="D214" s="270" t="s">
        <v>336</v>
      </c>
      <c r="E214" s="45"/>
      <c r="F214" s="271"/>
      <c r="G214" s="29" t="s">
        <v>31</v>
      </c>
      <c r="H214" s="30" t="s">
        <v>58</v>
      </c>
      <c r="I214" s="30" t="s">
        <v>34</v>
      </c>
      <c r="J214" s="30" t="s">
        <v>36</v>
      </c>
      <c r="K214" s="813"/>
      <c r="L214" s="29" t="s">
        <v>31</v>
      </c>
      <c r="M214" s="30" t="s">
        <v>58</v>
      </c>
      <c r="N214" s="30" t="s">
        <v>34</v>
      </c>
      <c r="O214" s="30" t="s">
        <v>36</v>
      </c>
      <c r="P214" s="813"/>
      <c r="Q214" s="29" t="s">
        <v>31</v>
      </c>
      <c r="R214" s="30" t="s">
        <v>58</v>
      </c>
      <c r="S214" s="30" t="s">
        <v>34</v>
      </c>
      <c r="T214" s="30" t="s">
        <v>36</v>
      </c>
      <c r="U214" s="813"/>
      <c r="V214" s="29" t="s">
        <v>31</v>
      </c>
      <c r="W214" s="30" t="s">
        <v>58</v>
      </c>
      <c r="X214" s="30" t="s">
        <v>34</v>
      </c>
      <c r="Y214" s="30" t="s">
        <v>36</v>
      </c>
      <c r="Z214" s="813"/>
      <c r="AA214" s="31" t="s">
        <v>31</v>
      </c>
      <c r="AB214" s="32" t="s">
        <v>58</v>
      </c>
      <c r="AC214" s="32" t="s">
        <v>34</v>
      </c>
      <c r="AD214" s="32" t="s">
        <v>36</v>
      </c>
      <c r="AE214" s="813"/>
      <c r="AF214" s="31" t="s">
        <v>31</v>
      </c>
      <c r="AG214" s="32" t="s">
        <v>58</v>
      </c>
      <c r="AH214" s="32" t="s">
        <v>34</v>
      </c>
      <c r="AI214" s="32" t="s">
        <v>36</v>
      </c>
      <c r="AJ214" s="813"/>
      <c r="AK214" s="31" t="s">
        <v>31</v>
      </c>
      <c r="AL214" s="32" t="s">
        <v>58</v>
      </c>
      <c r="AM214" s="32" t="s">
        <v>34</v>
      </c>
      <c r="AN214" s="32" t="s">
        <v>36</v>
      </c>
      <c r="AO214" s="813"/>
    </row>
    <row r="215" spans="1:41" ht="14.4" thickBot="1" x14ac:dyDescent="0.35">
      <c r="C215" s="44"/>
      <c r="D215" s="270" t="s">
        <v>337</v>
      </c>
      <c r="E215" s="45"/>
      <c r="F215" s="45"/>
      <c r="G215" s="802">
        <v>2</v>
      </c>
      <c r="H215" s="802"/>
      <c r="I215" s="802"/>
      <c r="J215" s="802"/>
      <c r="K215" s="800">
        <f>SUM(K19,K34,K73,K147,K188)</f>
        <v>30</v>
      </c>
      <c r="L215" s="802">
        <v>3</v>
      </c>
      <c r="M215" s="802"/>
      <c r="N215" s="802"/>
      <c r="O215" s="802"/>
      <c r="P215" s="800">
        <f>SUM(P19,P34,P73,P147,P188)</f>
        <v>30</v>
      </c>
      <c r="Q215" s="802">
        <v>3</v>
      </c>
      <c r="R215" s="802"/>
      <c r="S215" s="802"/>
      <c r="T215" s="802"/>
      <c r="U215" s="800">
        <f>SUM(U19,U34,U73,U147,U188)</f>
        <v>30</v>
      </c>
      <c r="V215" s="802">
        <v>3</v>
      </c>
      <c r="W215" s="802"/>
      <c r="X215" s="802"/>
      <c r="Y215" s="802"/>
      <c r="Z215" s="800">
        <f>SUM(Z19,Z34,Z73,Z147,Z188)</f>
        <v>30</v>
      </c>
      <c r="AA215" s="802">
        <v>3</v>
      </c>
      <c r="AB215" s="802"/>
      <c r="AC215" s="802"/>
      <c r="AD215" s="802"/>
      <c r="AE215" s="800">
        <f>SUM(AE19,AE34,AE73,AE147,AE188)</f>
        <v>30</v>
      </c>
      <c r="AF215" s="802">
        <v>3</v>
      </c>
      <c r="AG215" s="802"/>
      <c r="AH215" s="802"/>
      <c r="AI215" s="802"/>
      <c r="AJ215" s="800">
        <f>SUM(AJ19,AJ34,AJ73,AJ147,AJ188)</f>
        <v>30</v>
      </c>
      <c r="AK215" s="802">
        <v>1</v>
      </c>
      <c r="AL215" s="802"/>
      <c r="AM215" s="802"/>
      <c r="AN215" s="802"/>
      <c r="AO215" s="800">
        <f>SUM(AO19,AO34,AO73,AO147,AO188)</f>
        <v>30</v>
      </c>
    </row>
    <row r="216" spans="1:41" ht="15" thickTop="1" thickBot="1" x14ac:dyDescent="0.35">
      <c r="C216" s="44"/>
      <c r="D216" s="270" t="s">
        <v>338</v>
      </c>
      <c r="E216" s="45"/>
      <c r="F216" s="45"/>
      <c r="G216" s="272">
        <f>SUM(G19,G34,G73,G147,G188)</f>
        <v>12</v>
      </c>
      <c r="H216" s="272">
        <f>SUM(H19,H34,H73,H147,H188)</f>
        <v>3</v>
      </c>
      <c r="I216" s="272">
        <f>SUM(I19,I34,I73,I147,I188)</f>
        <v>7</v>
      </c>
      <c r="J216" s="272">
        <f>SUM(J19,J34,J73,J147,J188)</f>
        <v>0</v>
      </c>
      <c r="K216" s="801"/>
      <c r="L216" s="272">
        <f>SUM(L19,L34,L73,L147,L188)</f>
        <v>10</v>
      </c>
      <c r="M216" s="272">
        <f>SUM(M19,M34,M73,M147,M188)</f>
        <v>8</v>
      </c>
      <c r="N216" s="272">
        <f>SUM(N19,N34,N73,N147,N188)</f>
        <v>8</v>
      </c>
      <c r="O216" s="272">
        <f>SUM(O19,O34,O73,O147,O188)</f>
        <v>0</v>
      </c>
      <c r="P216" s="801"/>
      <c r="Q216" s="272">
        <f>SUM(Q19,Q34,Q73,Q147,Q188)</f>
        <v>10</v>
      </c>
      <c r="R216" s="272">
        <f>SUM(R19,R34,R73,R147,R188)</f>
        <v>4</v>
      </c>
      <c r="S216" s="272">
        <f>SUM(S19,S34,S73,S147,S188)</f>
        <v>11</v>
      </c>
      <c r="T216" s="272">
        <f>SUM(T19,T34,T73,T147,T188)</f>
        <v>0</v>
      </c>
      <c r="U216" s="801"/>
      <c r="V216" s="272">
        <f>SUM(V19,V34,V73,V147,V188)</f>
        <v>10</v>
      </c>
      <c r="W216" s="272">
        <f>SUM(W19,W34,W73,W147,W188)</f>
        <v>4</v>
      </c>
      <c r="X216" s="272">
        <f>SUM(X19,X34,X73,X147,X188)</f>
        <v>11</v>
      </c>
      <c r="Y216" s="272">
        <f>SUM(Y19,Y34,Y73,Y147,Y188)</f>
        <v>0</v>
      </c>
      <c r="Z216" s="801"/>
      <c r="AA216" s="272">
        <f>SUM(AA19,AA34,AA73,AA147,AA188)</f>
        <v>9</v>
      </c>
      <c r="AB216" s="272">
        <f>SUM(AB19,AB34,AB73,AB147,AB188)</f>
        <v>2</v>
      </c>
      <c r="AC216" s="272">
        <f>SUM(AC19,AC34,AC73,AC147,AC188)</f>
        <v>14</v>
      </c>
      <c r="AD216" s="272">
        <f>SUM(AD19,AD34,AD73,AD147,AD188)</f>
        <v>0</v>
      </c>
      <c r="AE216" s="801"/>
      <c r="AF216" s="272">
        <f>SUM(AF19,AF34,AF73,AF147,AF188)</f>
        <v>9</v>
      </c>
      <c r="AG216" s="272">
        <f>SUM(AG19,AG34,AG73,AG147,AG188)</f>
        <v>3</v>
      </c>
      <c r="AH216" s="272">
        <f>SUM(AH19,AH34,AH73,AH147,AH188)</f>
        <v>9</v>
      </c>
      <c r="AI216" s="272">
        <f>SUM(AI19,AI34,AI73,AI147,AI188)</f>
        <v>4</v>
      </c>
      <c r="AJ216" s="801"/>
      <c r="AK216" s="272">
        <f>SUM(AK19,AK34,AK73,AK147,AK188)</f>
        <v>6</v>
      </c>
      <c r="AL216" s="272">
        <f>SUM(AL19,AL34,AL73,AL147,AL188)</f>
        <v>1</v>
      </c>
      <c r="AM216" s="272">
        <f>SUM(AM19,AM34,AM73,AM147,AM188)</f>
        <v>6</v>
      </c>
      <c r="AN216" s="272">
        <f>SUM(AN19,AN34,AN73,AN147,AN188)</f>
        <v>0</v>
      </c>
      <c r="AO216" s="801"/>
    </row>
    <row r="217" spans="1:41" ht="14.4" thickTop="1" x14ac:dyDescent="0.3">
      <c r="D217" s="273"/>
      <c r="E217" s="274" t="s">
        <v>29</v>
      </c>
      <c r="F217" s="275">
        <f>15*SUM(G217,L217,Q217,V217,AA217,AF217,AK217)</f>
        <v>2415</v>
      </c>
      <c r="G217" s="803">
        <f>SUM(G216:J216)</f>
        <v>22</v>
      </c>
      <c r="H217" s="803"/>
      <c r="I217" s="803"/>
      <c r="J217" s="803"/>
      <c r="K217" s="801"/>
      <c r="L217" s="803">
        <f>SUM(L216:O216)</f>
        <v>26</v>
      </c>
      <c r="M217" s="803"/>
      <c r="N217" s="803"/>
      <c r="O217" s="803"/>
      <c r="P217" s="801"/>
      <c r="Q217" s="803">
        <f>SUM(Q216:T216)</f>
        <v>25</v>
      </c>
      <c r="R217" s="803"/>
      <c r="S217" s="803"/>
      <c r="T217" s="803"/>
      <c r="U217" s="801"/>
      <c r="V217" s="803">
        <f>SUM(V216:Y216)</f>
        <v>25</v>
      </c>
      <c r="W217" s="803"/>
      <c r="X217" s="803"/>
      <c r="Y217" s="803"/>
      <c r="Z217" s="801"/>
      <c r="AA217" s="803">
        <f>SUM(AA216:AD216)</f>
        <v>25</v>
      </c>
      <c r="AB217" s="803"/>
      <c r="AC217" s="803"/>
      <c r="AD217" s="803"/>
      <c r="AE217" s="801"/>
      <c r="AF217" s="803">
        <f>SUM(AF216:AI216)</f>
        <v>25</v>
      </c>
      <c r="AG217" s="803"/>
      <c r="AH217" s="803"/>
      <c r="AI217" s="803"/>
      <c r="AJ217" s="801"/>
      <c r="AK217" s="803">
        <f>SUM(AK216:AN216)</f>
        <v>13</v>
      </c>
      <c r="AL217" s="803"/>
      <c r="AM217" s="803"/>
      <c r="AN217" s="803"/>
      <c r="AO217" s="801"/>
    </row>
    <row r="218" spans="1:41" ht="14.4" thickBot="1" x14ac:dyDescent="0.35"/>
    <row r="219" spans="1:41" ht="14.4" thickBot="1" x14ac:dyDescent="0.35">
      <c r="E219" s="21"/>
      <c r="F219" s="24"/>
      <c r="G219" s="804" t="s">
        <v>45</v>
      </c>
      <c r="H219" s="805"/>
      <c r="I219" s="805"/>
      <c r="J219" s="805"/>
      <c r="K219" s="805"/>
      <c r="L219" s="805"/>
      <c r="M219" s="805"/>
      <c r="N219" s="805"/>
      <c r="O219" s="805"/>
      <c r="P219" s="806"/>
      <c r="Q219" s="807" t="s">
        <v>46</v>
      </c>
      <c r="R219" s="808"/>
      <c r="S219" s="808"/>
      <c r="T219" s="808"/>
      <c r="U219" s="808"/>
      <c r="V219" s="808"/>
      <c r="W219" s="808"/>
      <c r="X219" s="808"/>
      <c r="Y219" s="808"/>
      <c r="Z219" s="809"/>
      <c r="AA219" s="807" t="s">
        <v>47</v>
      </c>
      <c r="AB219" s="808"/>
      <c r="AC219" s="808"/>
      <c r="AD219" s="808"/>
      <c r="AE219" s="808"/>
      <c r="AF219" s="808"/>
      <c r="AG219" s="808"/>
      <c r="AH219" s="808"/>
      <c r="AI219" s="808"/>
      <c r="AJ219" s="809"/>
      <c r="AK219" s="804" t="s">
        <v>48</v>
      </c>
      <c r="AL219" s="805"/>
      <c r="AM219" s="805"/>
      <c r="AN219" s="805"/>
      <c r="AO219" s="806"/>
    </row>
    <row r="220" spans="1:41" ht="14.4" thickBot="1" x14ac:dyDescent="0.35">
      <c r="C220" s="44"/>
      <c r="D220" s="267" t="s">
        <v>342</v>
      </c>
      <c r="E220" s="268"/>
      <c r="F220" s="269"/>
      <c r="G220" s="810" t="s">
        <v>50</v>
      </c>
      <c r="H220" s="811"/>
      <c r="I220" s="811"/>
      <c r="J220" s="811"/>
      <c r="K220" s="812" t="s">
        <v>51</v>
      </c>
      <c r="L220" s="810" t="s">
        <v>52</v>
      </c>
      <c r="M220" s="811"/>
      <c r="N220" s="811"/>
      <c r="O220" s="811"/>
      <c r="P220" s="812" t="s">
        <v>51</v>
      </c>
      <c r="Q220" s="810" t="s">
        <v>53</v>
      </c>
      <c r="R220" s="811"/>
      <c r="S220" s="811"/>
      <c r="T220" s="811"/>
      <c r="U220" s="812" t="s">
        <v>51</v>
      </c>
      <c r="V220" s="810" t="s">
        <v>54</v>
      </c>
      <c r="W220" s="811"/>
      <c r="X220" s="811"/>
      <c r="Y220" s="811"/>
      <c r="Z220" s="812" t="s">
        <v>51</v>
      </c>
      <c r="AA220" s="810" t="s">
        <v>55</v>
      </c>
      <c r="AB220" s="811"/>
      <c r="AC220" s="811"/>
      <c r="AD220" s="811"/>
      <c r="AE220" s="812" t="s">
        <v>51</v>
      </c>
      <c r="AF220" s="810" t="s">
        <v>56</v>
      </c>
      <c r="AG220" s="811"/>
      <c r="AH220" s="811"/>
      <c r="AI220" s="811"/>
      <c r="AJ220" s="812" t="s">
        <v>51</v>
      </c>
      <c r="AK220" s="810" t="s">
        <v>57</v>
      </c>
      <c r="AL220" s="811"/>
      <c r="AM220" s="811"/>
      <c r="AN220" s="811"/>
      <c r="AO220" s="812" t="s">
        <v>51</v>
      </c>
    </row>
    <row r="221" spans="1:41" ht="15" thickTop="1" thickBot="1" x14ac:dyDescent="0.35">
      <c r="C221" s="44"/>
      <c r="D221" s="270" t="s">
        <v>336</v>
      </c>
      <c r="E221" s="45"/>
      <c r="F221" s="271"/>
      <c r="G221" s="29" t="s">
        <v>31</v>
      </c>
      <c r="H221" s="30" t="s">
        <v>58</v>
      </c>
      <c r="I221" s="30" t="s">
        <v>34</v>
      </c>
      <c r="J221" s="30" t="s">
        <v>36</v>
      </c>
      <c r="K221" s="813"/>
      <c r="L221" s="29" t="s">
        <v>31</v>
      </c>
      <c r="M221" s="30" t="s">
        <v>58</v>
      </c>
      <c r="N221" s="30" t="s">
        <v>34</v>
      </c>
      <c r="O221" s="30" t="s">
        <v>36</v>
      </c>
      <c r="P221" s="813"/>
      <c r="Q221" s="29" t="s">
        <v>31</v>
      </c>
      <c r="R221" s="30" t="s">
        <v>58</v>
      </c>
      <c r="S221" s="30" t="s">
        <v>34</v>
      </c>
      <c r="T221" s="30" t="s">
        <v>36</v>
      </c>
      <c r="U221" s="813"/>
      <c r="V221" s="29" t="s">
        <v>31</v>
      </c>
      <c r="W221" s="30" t="s">
        <v>58</v>
      </c>
      <c r="X221" s="30" t="s">
        <v>34</v>
      </c>
      <c r="Y221" s="30" t="s">
        <v>36</v>
      </c>
      <c r="Z221" s="813"/>
      <c r="AA221" s="31" t="s">
        <v>31</v>
      </c>
      <c r="AB221" s="32" t="s">
        <v>58</v>
      </c>
      <c r="AC221" s="32" t="s">
        <v>34</v>
      </c>
      <c r="AD221" s="32" t="s">
        <v>36</v>
      </c>
      <c r="AE221" s="813"/>
      <c r="AF221" s="31" t="s">
        <v>31</v>
      </c>
      <c r="AG221" s="32" t="s">
        <v>58</v>
      </c>
      <c r="AH221" s="32" t="s">
        <v>34</v>
      </c>
      <c r="AI221" s="32" t="s">
        <v>36</v>
      </c>
      <c r="AJ221" s="813"/>
      <c r="AK221" s="31" t="s">
        <v>31</v>
      </c>
      <c r="AL221" s="32" t="s">
        <v>58</v>
      </c>
      <c r="AM221" s="32" t="s">
        <v>34</v>
      </c>
      <c r="AN221" s="32" t="s">
        <v>36</v>
      </c>
      <c r="AO221" s="813"/>
    </row>
    <row r="222" spans="1:41" ht="14.4" thickBot="1" x14ac:dyDescent="0.35">
      <c r="C222" s="44"/>
      <c r="D222" s="270" t="s">
        <v>337</v>
      </c>
      <c r="E222" s="45"/>
      <c r="F222" s="45"/>
      <c r="G222" s="802">
        <v>2</v>
      </c>
      <c r="H222" s="802"/>
      <c r="I222" s="802"/>
      <c r="J222" s="802"/>
      <c r="K222" s="800">
        <f>SUM(K19,K34,K73,K165,K188)</f>
        <v>30</v>
      </c>
      <c r="L222" s="802">
        <v>3</v>
      </c>
      <c r="M222" s="802"/>
      <c r="N222" s="802"/>
      <c r="O222" s="802"/>
      <c r="P222" s="800">
        <f>SUM(P19,P34,P73,P165,P188)</f>
        <v>30</v>
      </c>
      <c r="Q222" s="802">
        <v>3</v>
      </c>
      <c r="R222" s="802"/>
      <c r="S222" s="802"/>
      <c r="T222" s="802"/>
      <c r="U222" s="800">
        <f>SUM(U19,U34,U73,U165,U188)</f>
        <v>30</v>
      </c>
      <c r="V222" s="802">
        <v>3</v>
      </c>
      <c r="W222" s="802"/>
      <c r="X222" s="802"/>
      <c r="Y222" s="802"/>
      <c r="Z222" s="800">
        <f>SUM(Z19,Z34,Z73,Z165,Z188)</f>
        <v>30</v>
      </c>
      <c r="AA222" s="802">
        <v>3</v>
      </c>
      <c r="AB222" s="802"/>
      <c r="AC222" s="802"/>
      <c r="AD222" s="802"/>
      <c r="AE222" s="800">
        <f>SUM(AE26,AE41,AE80,AE155,AE195)</f>
        <v>3</v>
      </c>
      <c r="AF222" s="802">
        <v>3</v>
      </c>
      <c r="AG222" s="802"/>
      <c r="AH222" s="802"/>
      <c r="AI222" s="802"/>
      <c r="AJ222" s="800">
        <f>SUM(AJ19,AJ34,AJ73,AJ165,AJ188)</f>
        <v>30</v>
      </c>
      <c r="AK222" s="802">
        <v>1</v>
      </c>
      <c r="AL222" s="802"/>
      <c r="AM222" s="802"/>
      <c r="AN222" s="802"/>
      <c r="AO222" s="800">
        <f>SUM(AO19,AO34,AO73,AO165,AO188)</f>
        <v>30</v>
      </c>
    </row>
    <row r="223" spans="1:41" ht="15" thickTop="1" thickBot="1" x14ac:dyDescent="0.35">
      <c r="C223" s="44"/>
      <c r="D223" s="270" t="s">
        <v>338</v>
      </c>
      <c r="E223" s="45"/>
      <c r="F223" s="45"/>
      <c r="G223" s="272">
        <f>SUM(G19,G34,G73,G165,G188)</f>
        <v>12</v>
      </c>
      <c r="H223" s="272">
        <f>SUM(H19,H34,H73,H165,H188)</f>
        <v>3</v>
      </c>
      <c r="I223" s="272">
        <f>SUM(I19,I34,I73,I165,I188)</f>
        <v>7</v>
      </c>
      <c r="J223" s="272">
        <f>SUM(J19,J34,J73,J165,J188)</f>
        <v>0</v>
      </c>
      <c r="K223" s="801"/>
      <c r="L223" s="272">
        <f>SUM(L19,L34,L73,L165,L188)</f>
        <v>10</v>
      </c>
      <c r="M223" s="272">
        <f>SUM(M19,M34,M73,M165,M188)</f>
        <v>8</v>
      </c>
      <c r="N223" s="272">
        <f>SUM(N19,N34,N73,N165,N188)</f>
        <v>8</v>
      </c>
      <c r="O223" s="272">
        <f>SUM(O19,O34,O73,O165,O188)</f>
        <v>0</v>
      </c>
      <c r="P223" s="801"/>
      <c r="Q223" s="272">
        <f>SUM(Q19,Q34,Q73,Q165,Q188)</f>
        <v>10</v>
      </c>
      <c r="R223" s="272">
        <f>SUM(R19,R34,R73,R165,R188)</f>
        <v>4</v>
      </c>
      <c r="S223" s="272">
        <f>SUM(S19,S34,S73,S165,S188)</f>
        <v>11</v>
      </c>
      <c r="T223" s="272">
        <f>SUM(T19,T34,T73,T165,T188)</f>
        <v>0</v>
      </c>
      <c r="U223" s="801"/>
      <c r="V223" s="272">
        <f>SUM(V19,V34,V73,V165,V188)</f>
        <v>10</v>
      </c>
      <c r="W223" s="272">
        <f>SUM(W19,W34,W73,W165,W188)</f>
        <v>4</v>
      </c>
      <c r="X223" s="272">
        <f>SUM(X19,X34,X73,X165,X188)</f>
        <v>11</v>
      </c>
      <c r="Y223" s="272">
        <f>SUM(Y19,Y34,Y73,Y165,Y188)</f>
        <v>0</v>
      </c>
      <c r="Z223" s="801"/>
      <c r="AA223" s="272">
        <f>SUM(AA19,AA34,AA73,AA165,AA188)</f>
        <v>10</v>
      </c>
      <c r="AB223" s="272">
        <f>SUM(AB19,AB34,AB73,AB165,AB188)</f>
        <v>2</v>
      </c>
      <c r="AC223" s="272">
        <f>SUM(AC19,AC34,AC73,AC165,AC188)</f>
        <v>14</v>
      </c>
      <c r="AD223" s="272">
        <f>SUM(AD19,AD34,AD73,AD165,AD188)</f>
        <v>0</v>
      </c>
      <c r="AE223" s="801"/>
      <c r="AF223" s="272">
        <f>SUM(AF19,AF34,AF73,AF165,AF188)</f>
        <v>6</v>
      </c>
      <c r="AG223" s="272">
        <f>SUM(AG19,AG34,AG73,AG165,AG188)</f>
        <v>3</v>
      </c>
      <c r="AH223" s="272">
        <f>SUM(AH19,AH34,AH73,AH165,AH188)</f>
        <v>11</v>
      </c>
      <c r="AI223" s="272">
        <f>SUM(AI19,AI34,AI73,AI165,AI188)</f>
        <v>4</v>
      </c>
      <c r="AJ223" s="801"/>
      <c r="AK223" s="272">
        <f>SUM(AK19,AK34,AK73,AK165,AK188)</f>
        <v>6</v>
      </c>
      <c r="AL223" s="272">
        <f>SUM(AL19,AL34,AL73,AL165,AL188)</f>
        <v>1</v>
      </c>
      <c r="AM223" s="272">
        <f>SUM(AM19,AM34,AM73,AM165,AM188)</f>
        <v>6</v>
      </c>
      <c r="AN223" s="272">
        <f>SUM(AN19,AN34,AN73,AN165,AN188)</f>
        <v>0</v>
      </c>
      <c r="AO223" s="801"/>
    </row>
    <row r="224" spans="1:41" ht="14.4" thickTop="1" x14ac:dyDescent="0.3">
      <c r="D224" s="273"/>
      <c r="E224" s="274" t="s">
        <v>29</v>
      </c>
      <c r="F224" s="275">
        <f>15*SUM(G224,L224,Q224,V224,AA224,AF224,AK224)</f>
        <v>2415</v>
      </c>
      <c r="G224" s="803">
        <f>SUM(G223:J223)</f>
        <v>22</v>
      </c>
      <c r="H224" s="803"/>
      <c r="I224" s="803"/>
      <c r="J224" s="803"/>
      <c r="K224" s="801"/>
      <c r="L224" s="803">
        <f>SUM(L223:O223)</f>
        <v>26</v>
      </c>
      <c r="M224" s="803"/>
      <c r="N224" s="803"/>
      <c r="O224" s="803"/>
      <c r="P224" s="801"/>
      <c r="Q224" s="803">
        <f>SUM(Q223:T223)</f>
        <v>25</v>
      </c>
      <c r="R224" s="803"/>
      <c r="S224" s="803"/>
      <c r="T224" s="803"/>
      <c r="U224" s="801"/>
      <c r="V224" s="803">
        <f>SUM(V223:Y223)</f>
        <v>25</v>
      </c>
      <c r="W224" s="803"/>
      <c r="X224" s="803"/>
      <c r="Y224" s="803"/>
      <c r="Z224" s="801"/>
      <c r="AA224" s="803">
        <f>SUM(AA223:AD223)</f>
        <v>26</v>
      </c>
      <c r="AB224" s="803"/>
      <c r="AC224" s="803"/>
      <c r="AD224" s="803"/>
      <c r="AE224" s="801"/>
      <c r="AF224" s="803">
        <f>SUM(AF223:AI223)</f>
        <v>24</v>
      </c>
      <c r="AG224" s="803"/>
      <c r="AH224" s="803"/>
      <c r="AI224" s="803"/>
      <c r="AJ224" s="801"/>
      <c r="AK224" s="803">
        <f>SUM(AK223:AN223)</f>
        <v>13</v>
      </c>
      <c r="AL224" s="803"/>
      <c r="AM224" s="803"/>
      <c r="AN224" s="803"/>
      <c r="AO224" s="801"/>
    </row>
  </sheetData>
  <mergeCells count="236">
    <mergeCell ref="C149:AL149"/>
    <mergeCell ref="AM149:AO149"/>
    <mergeCell ref="AK161:AO161"/>
    <mergeCell ref="C1:AO1"/>
    <mergeCell ref="G4:P4"/>
    <mergeCell ref="AO5:AO6"/>
    <mergeCell ref="Q4:Z4"/>
    <mergeCell ref="AA4:AJ4"/>
    <mergeCell ref="AK5:AN5"/>
    <mergeCell ref="U5:U6"/>
    <mergeCell ref="V5:Y5"/>
    <mergeCell ref="AM95:AO95"/>
    <mergeCell ref="C95:AL95"/>
    <mergeCell ref="C36:F36"/>
    <mergeCell ref="C75:AL75"/>
    <mergeCell ref="AM75:AO75"/>
    <mergeCell ref="AK87:AO87"/>
    <mergeCell ref="C131:AL131"/>
    <mergeCell ref="AM131:AO131"/>
    <mergeCell ref="AK197:AO197"/>
    <mergeCell ref="AM113:AO113"/>
    <mergeCell ref="C113:AL113"/>
    <mergeCell ref="AA190:AJ190"/>
    <mergeCell ref="AJ193:AJ195"/>
    <mergeCell ref="Q191:T191"/>
    <mergeCell ref="C167:AO167"/>
    <mergeCell ref="G190:P190"/>
    <mergeCell ref="AA191:AD191"/>
    <mergeCell ref="AK190:AO190"/>
    <mergeCell ref="V193:Y193"/>
    <mergeCell ref="Z193:Z195"/>
    <mergeCell ref="AF193:AI193"/>
    <mergeCell ref="AO191:AO192"/>
    <mergeCell ref="Q190:Z190"/>
    <mergeCell ref="AK191:AN191"/>
    <mergeCell ref="AE191:AE192"/>
    <mergeCell ref="AF191:AI191"/>
    <mergeCell ref="AJ191:AJ192"/>
    <mergeCell ref="U191:U192"/>
    <mergeCell ref="V191:Y191"/>
    <mergeCell ref="Z191:Z192"/>
    <mergeCell ref="G191:J191"/>
    <mergeCell ref="K191:K192"/>
    <mergeCell ref="A4:A6"/>
    <mergeCell ref="F4:F6"/>
    <mergeCell ref="E23:E24"/>
    <mergeCell ref="C21:AM21"/>
    <mergeCell ref="P5:P6"/>
    <mergeCell ref="Q5:T5"/>
    <mergeCell ref="AJ5:AJ6"/>
    <mergeCell ref="AK4:AO4"/>
    <mergeCell ref="AF5:AI5"/>
    <mergeCell ref="C4:C6"/>
    <mergeCell ref="C8:K8"/>
    <mergeCell ref="AE5:AE6"/>
    <mergeCell ref="G5:J5"/>
    <mergeCell ref="L5:O5"/>
    <mergeCell ref="E4:E6"/>
    <mergeCell ref="Z5:Z6"/>
    <mergeCell ref="AA5:AD5"/>
    <mergeCell ref="K5:K6"/>
    <mergeCell ref="B4:B6"/>
    <mergeCell ref="L191:O191"/>
    <mergeCell ref="P191:P192"/>
    <mergeCell ref="AE198:AE199"/>
    <mergeCell ref="V200:Y200"/>
    <mergeCell ref="Z200:Z202"/>
    <mergeCell ref="G198:J198"/>
    <mergeCell ref="K198:K199"/>
    <mergeCell ref="L198:O198"/>
    <mergeCell ref="P198:P199"/>
    <mergeCell ref="G202:J202"/>
    <mergeCell ref="L202:O202"/>
    <mergeCell ref="G200:J200"/>
    <mergeCell ref="K200:K202"/>
    <mergeCell ref="P193:P195"/>
    <mergeCell ref="G197:P197"/>
    <mergeCell ref="Q197:Z197"/>
    <mergeCell ref="AA197:AJ197"/>
    <mergeCell ref="G193:J193"/>
    <mergeCell ref="AA193:AD193"/>
    <mergeCell ref="L195:O195"/>
    <mergeCell ref="Q195:T195"/>
    <mergeCell ref="Z198:Z199"/>
    <mergeCell ref="G195:J195"/>
    <mergeCell ref="U198:U199"/>
    <mergeCell ref="AK205:AN205"/>
    <mergeCell ref="AA205:AD205"/>
    <mergeCell ref="AK202:AN202"/>
    <mergeCell ref="AK200:AN200"/>
    <mergeCell ref="Q204:Z204"/>
    <mergeCell ref="U200:U202"/>
    <mergeCell ref="V202:Y202"/>
    <mergeCell ref="AK204:AO204"/>
    <mergeCell ref="K193:K195"/>
    <mergeCell ref="Q202:T202"/>
    <mergeCell ref="V198:Y198"/>
    <mergeCell ref="AF200:AI200"/>
    <mergeCell ref="AJ200:AJ202"/>
    <mergeCell ref="AF198:AI198"/>
    <mergeCell ref="L193:O193"/>
    <mergeCell ref="AK193:AN193"/>
    <mergeCell ref="V195:Y195"/>
    <mergeCell ref="AA195:AD195"/>
    <mergeCell ref="AF195:AI195"/>
    <mergeCell ref="AE193:AE195"/>
    <mergeCell ref="Q193:T193"/>
    <mergeCell ref="U193:U195"/>
    <mergeCell ref="AJ198:AJ199"/>
    <mergeCell ref="K205:K206"/>
    <mergeCell ref="G207:J207"/>
    <mergeCell ref="K207:K209"/>
    <mergeCell ref="L207:O207"/>
    <mergeCell ref="P207:P209"/>
    <mergeCell ref="G209:J209"/>
    <mergeCell ref="AA202:AD202"/>
    <mergeCell ref="U207:U209"/>
    <mergeCell ref="V207:Y207"/>
    <mergeCell ref="Z207:Z209"/>
    <mergeCell ref="AA207:AD207"/>
    <mergeCell ref="G205:J205"/>
    <mergeCell ref="Q209:T209"/>
    <mergeCell ref="AA204:AJ204"/>
    <mergeCell ref="AE205:AE206"/>
    <mergeCell ref="AF205:AI205"/>
    <mergeCell ref="AF202:AI202"/>
    <mergeCell ref="L205:O205"/>
    <mergeCell ref="P205:P206"/>
    <mergeCell ref="Q205:T205"/>
    <mergeCell ref="Z205:Z206"/>
    <mergeCell ref="U205:U206"/>
    <mergeCell ref="V205:Y205"/>
    <mergeCell ref="P200:P202"/>
    <mergeCell ref="G204:P204"/>
    <mergeCell ref="AK198:AN198"/>
    <mergeCell ref="L209:O209"/>
    <mergeCell ref="AO193:AO195"/>
    <mergeCell ref="AO200:AO202"/>
    <mergeCell ref="AK195:AN195"/>
    <mergeCell ref="AJ207:AJ209"/>
    <mergeCell ref="AJ205:AJ206"/>
    <mergeCell ref="AK207:AN207"/>
    <mergeCell ref="AO205:AO206"/>
    <mergeCell ref="AO207:AO209"/>
    <mergeCell ref="AO198:AO199"/>
    <mergeCell ref="Q207:T207"/>
    <mergeCell ref="AE207:AE209"/>
    <mergeCell ref="AF207:AI207"/>
    <mergeCell ref="V209:Y209"/>
    <mergeCell ref="AA209:AD209"/>
    <mergeCell ref="AE200:AE202"/>
    <mergeCell ref="AK209:AN209"/>
    <mergeCell ref="Q200:T200"/>
    <mergeCell ref="Q198:T198"/>
    <mergeCell ref="AF209:AI209"/>
    <mergeCell ref="AA198:AD198"/>
    <mergeCell ref="AA200:AD200"/>
    <mergeCell ref="L200:O200"/>
    <mergeCell ref="G212:P212"/>
    <mergeCell ref="Q212:Z212"/>
    <mergeCell ref="AA212:AJ212"/>
    <mergeCell ref="AK212:AO212"/>
    <mergeCell ref="G213:J213"/>
    <mergeCell ref="K213:K214"/>
    <mergeCell ref="L213:O213"/>
    <mergeCell ref="P213:P214"/>
    <mergeCell ref="Q213:T213"/>
    <mergeCell ref="U213:U214"/>
    <mergeCell ref="V213:Y213"/>
    <mergeCell ref="Z213:Z214"/>
    <mergeCell ref="AA213:AD213"/>
    <mergeCell ref="AE213:AE214"/>
    <mergeCell ref="AF213:AI213"/>
    <mergeCell ref="AJ213:AJ214"/>
    <mergeCell ref="AK213:AN213"/>
    <mergeCell ref="AO213:AO214"/>
    <mergeCell ref="AE215:AE217"/>
    <mergeCell ref="AF215:AI215"/>
    <mergeCell ref="AJ215:AJ217"/>
    <mergeCell ref="AK215:AN215"/>
    <mergeCell ref="AO215:AO217"/>
    <mergeCell ref="G217:J217"/>
    <mergeCell ref="L217:O217"/>
    <mergeCell ref="Q217:T217"/>
    <mergeCell ref="V217:Y217"/>
    <mergeCell ref="AA217:AD217"/>
    <mergeCell ref="AF217:AI217"/>
    <mergeCell ref="AK217:AN217"/>
    <mergeCell ref="G215:J215"/>
    <mergeCell ref="K215:K217"/>
    <mergeCell ref="L215:O215"/>
    <mergeCell ref="P215:P217"/>
    <mergeCell ref="Q215:T215"/>
    <mergeCell ref="U215:U217"/>
    <mergeCell ref="V215:Y215"/>
    <mergeCell ref="Z215:Z217"/>
    <mergeCell ref="AA215:AD215"/>
    <mergeCell ref="G219:P219"/>
    <mergeCell ref="Q219:Z219"/>
    <mergeCell ref="AA219:AJ219"/>
    <mergeCell ref="AK219:AO219"/>
    <mergeCell ref="G220:J220"/>
    <mergeCell ref="K220:K221"/>
    <mergeCell ref="L220:O220"/>
    <mergeCell ref="P220:P221"/>
    <mergeCell ref="Q220:T220"/>
    <mergeCell ref="U220:U221"/>
    <mergeCell ref="V220:Y220"/>
    <mergeCell ref="Z220:Z221"/>
    <mergeCell ref="AA220:AD220"/>
    <mergeCell ref="AE220:AE221"/>
    <mergeCell ref="AF220:AI220"/>
    <mergeCell ref="AJ220:AJ221"/>
    <mergeCell ref="AK220:AN220"/>
    <mergeCell ref="AO220:AO221"/>
    <mergeCell ref="AE222:AE224"/>
    <mergeCell ref="AF222:AI222"/>
    <mergeCell ref="AJ222:AJ224"/>
    <mergeCell ref="AK222:AN222"/>
    <mergeCell ref="AO222:AO224"/>
    <mergeCell ref="G224:J224"/>
    <mergeCell ref="L224:O224"/>
    <mergeCell ref="Q224:T224"/>
    <mergeCell ref="V224:Y224"/>
    <mergeCell ref="AA224:AD224"/>
    <mergeCell ref="AF224:AI224"/>
    <mergeCell ref="AK224:AN224"/>
    <mergeCell ref="G222:J222"/>
    <mergeCell ref="K222:K224"/>
    <mergeCell ref="L222:O222"/>
    <mergeCell ref="P222:P224"/>
    <mergeCell ref="Q222:T222"/>
    <mergeCell ref="U222:U224"/>
    <mergeCell ref="V222:Y222"/>
    <mergeCell ref="Z222:Z224"/>
    <mergeCell ref="AA222:AD22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  <headerFooter alignWithMargins="0">
    <oddFooter>&amp;C&amp;"-,Kursywa"&amp;8Strona &amp;P z &amp;N&amp;R&amp;"+,Kursywa"&amp;8&amp;F</oddFooter>
  </headerFooter>
  <rowBreaks count="5" manualBreakCount="5">
    <brk id="34" max="16383" man="1"/>
    <brk id="64" max="16383" man="1"/>
    <brk id="93" max="16383" man="1"/>
    <brk id="111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TYTUŁ</vt:lpstr>
      <vt:lpstr>IDI_2023</vt:lpstr>
      <vt:lpstr>IDI_2023!Obszar_wydruku</vt:lpstr>
      <vt:lpstr>TYTUŁ!Obszar_wydruku</vt:lpstr>
      <vt:lpstr>IDI_2023!Tytuły_wydruku</vt:lpstr>
    </vt:vector>
  </TitlesOfParts>
  <Manager/>
  <Company>ATH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dziekan</dc:creator>
  <cp:keywords/>
  <dc:description/>
  <cp:lastModifiedBy>Paweł Fałat</cp:lastModifiedBy>
  <cp:revision/>
  <dcterms:created xsi:type="dcterms:W3CDTF">2012-04-27T08:05:30Z</dcterms:created>
  <dcterms:modified xsi:type="dcterms:W3CDTF">2024-05-08T13:16:58Z</dcterms:modified>
  <cp:category/>
  <cp:contentStatus/>
</cp:coreProperties>
</file>