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en_skoroszyt"/>
  <mc:AlternateContent xmlns:mc="http://schemas.openxmlformats.org/markup-compatibility/2006">
    <mc:Choice Requires="x15">
      <x15ac:absPath xmlns:x15ac="http://schemas.microsoft.com/office/spreadsheetml/2010/11/ac" url="https://athedu-my.sharepoint.com/personal/wiecekd_m365_ubb_edu_pl/Documents/Dziekan/Plany_studiów/2024_INF/"/>
    </mc:Choice>
  </mc:AlternateContent>
  <xr:revisionPtr revIDLastSave="31" documentId="13_ncr:1_{CB9D1A16-0EBE-4858-9125-40A00A4CD2B2}" xr6:coauthVersionLast="47" xr6:coauthVersionMax="47" xr10:uidLastSave="{33B34705-4DFE-4B2E-AC69-582CB41C2D4D}"/>
  <bookViews>
    <workbookView xWindow="-98" yWindow="-98" windowWidth="24196" windowHeight="14476" activeTab="1" xr2:uid="{00000000-000D-0000-FFFF-FFFF00000000}"/>
  </bookViews>
  <sheets>
    <sheet name="TYTUŁ" sheetId="1" r:id="rId1"/>
    <sheet name="IDM_2023" sheetId="2" r:id="rId2"/>
  </sheets>
  <definedNames>
    <definedName name="_xlnm.Print_Area" localSheetId="1">IDM_2023!$B$1:$T$129</definedName>
    <definedName name="_xlnm.Print_Area" localSheetId="0">TYTUŁ!$A$1:$H$38</definedName>
    <definedName name="_xlnm.Print_Titles" localSheetId="1">IDM_2023!$6:$8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0" i="2" l="1"/>
  <c r="E91" i="2"/>
  <c r="E92" i="2"/>
  <c r="E93" i="2"/>
  <c r="E94" i="2"/>
  <c r="E95" i="2"/>
  <c r="E96" i="2"/>
  <c r="E97" i="2"/>
  <c r="E104" i="2"/>
  <c r="E105" i="2"/>
  <c r="E106" i="2"/>
  <c r="E107" i="2"/>
  <c r="E109" i="2"/>
  <c r="E110" i="2"/>
  <c r="E111" i="2"/>
  <c r="E98" i="2" l="1"/>
  <c r="E30" i="2"/>
  <c r="Q112" i="2" l="1"/>
  <c r="N112" i="2"/>
  <c r="L112" i="2"/>
  <c r="J112" i="2"/>
  <c r="D112" i="2" s="1"/>
  <c r="I112" i="2"/>
  <c r="H112" i="2"/>
  <c r="G112" i="2"/>
  <c r="F112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D98" i="2" l="1"/>
  <c r="E13" i="2"/>
  <c r="E12" i="2"/>
  <c r="E11" i="2" l="1"/>
  <c r="E14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E18" i="2"/>
  <c r="E19" i="2"/>
  <c r="E20" i="2"/>
  <c r="E21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E26" i="2"/>
  <c r="E27" i="2"/>
  <c r="E28" i="2"/>
  <c r="E29" i="2"/>
  <c r="E31" i="2"/>
  <c r="E32" i="2"/>
  <c r="E33" i="2"/>
  <c r="E34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E41" i="2"/>
  <c r="E42" i="2"/>
  <c r="E43" i="2"/>
  <c r="E44" i="2"/>
  <c r="E45" i="2"/>
  <c r="E46" i="2"/>
  <c r="E47" i="2"/>
  <c r="E48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E55" i="2"/>
  <c r="E56" i="2"/>
  <c r="E57" i="2"/>
  <c r="E58" i="2"/>
  <c r="E60" i="2"/>
  <c r="E61" i="2"/>
  <c r="E62" i="2"/>
  <c r="F63" i="2"/>
  <c r="G63" i="2"/>
  <c r="H63" i="2"/>
  <c r="I63" i="2"/>
  <c r="J63" i="2"/>
  <c r="D63" i="2" s="1"/>
  <c r="L63" i="2"/>
  <c r="N63" i="2"/>
  <c r="Q63" i="2"/>
  <c r="E67" i="2"/>
  <c r="E68" i="2"/>
  <c r="E69" i="2"/>
  <c r="E70" i="2"/>
  <c r="E71" i="2"/>
  <c r="E72" i="2"/>
  <c r="E73" i="2"/>
  <c r="E74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E80" i="2"/>
  <c r="E81" i="2"/>
  <c r="E84" i="2"/>
  <c r="E85" i="2"/>
  <c r="F86" i="2"/>
  <c r="G86" i="2"/>
  <c r="H86" i="2"/>
  <c r="I86" i="2"/>
  <c r="J86" i="2"/>
  <c r="D86" i="2" s="1"/>
  <c r="L86" i="2"/>
  <c r="M86" i="2"/>
  <c r="Q86" i="2"/>
  <c r="N128" i="2" l="1"/>
  <c r="M128" i="2"/>
  <c r="L128" i="2"/>
  <c r="M135" i="2"/>
  <c r="L135" i="2"/>
  <c r="H135" i="2"/>
  <c r="O134" i="2"/>
  <c r="G135" i="2"/>
  <c r="N135" i="2"/>
  <c r="F135" i="2"/>
  <c r="K135" i="2"/>
  <c r="S135" i="2"/>
  <c r="R135" i="2"/>
  <c r="J134" i="2"/>
  <c r="Q135" i="2"/>
  <c r="I135" i="2"/>
  <c r="P135" i="2"/>
  <c r="P128" i="2"/>
  <c r="T127" i="2"/>
  <c r="T134" i="2"/>
  <c r="T120" i="2"/>
  <c r="R121" i="2"/>
  <c r="R128" i="2"/>
  <c r="P121" i="2"/>
  <c r="N121" i="2"/>
  <c r="L121" i="2"/>
  <c r="J120" i="2"/>
  <c r="J127" i="2"/>
  <c r="H121" i="2"/>
  <c r="H128" i="2"/>
  <c r="F121" i="2"/>
  <c r="F128" i="2"/>
  <c r="S128" i="2"/>
  <c r="S121" i="2"/>
  <c r="Q128" i="2"/>
  <c r="Q121" i="2"/>
  <c r="O127" i="2"/>
  <c r="O120" i="2"/>
  <c r="M121" i="2"/>
  <c r="K121" i="2"/>
  <c r="K128" i="2"/>
  <c r="I128" i="2"/>
  <c r="I121" i="2"/>
  <c r="G128" i="2"/>
  <c r="G121" i="2"/>
  <c r="E75" i="2"/>
  <c r="D75" i="2"/>
  <c r="E35" i="2"/>
  <c r="F21" i="1" s="1"/>
  <c r="D49" i="2"/>
  <c r="H22" i="1" s="1"/>
  <c r="E22" i="2"/>
  <c r="F20" i="1" s="1"/>
  <c r="E15" i="2"/>
  <c r="F19" i="1" s="1"/>
  <c r="E49" i="2"/>
  <c r="F22" i="1" s="1"/>
  <c r="D15" i="2"/>
  <c r="H19" i="1" s="1"/>
  <c r="D22" i="2"/>
  <c r="H20" i="1" s="1"/>
  <c r="D35" i="2"/>
  <c r="H21" i="1" s="1"/>
  <c r="F136" i="2" l="1"/>
  <c r="K136" i="2"/>
  <c r="P136" i="2"/>
  <c r="K122" i="2"/>
  <c r="F24" i="1"/>
  <c r="K129" i="2"/>
  <c r="P129" i="2"/>
  <c r="F129" i="2"/>
  <c r="F122" i="2"/>
  <c r="H24" i="1"/>
  <c r="P122" i="2"/>
  <c r="E136" i="2" l="1"/>
  <c r="E129" i="2"/>
  <c r="E122" i="2"/>
</calcChain>
</file>

<file path=xl/sharedStrings.xml><?xml version="1.0" encoding="utf-8"?>
<sst xmlns="http://schemas.openxmlformats.org/spreadsheetml/2006/main" count="304" uniqueCount="173">
  <si>
    <t>WYDZIAŁ BUDOWY MASZYN I INFORMATYKI</t>
  </si>
  <si>
    <t>PLAN STUDIÓW</t>
  </si>
  <si>
    <t>( w ujęciu przedmiotowym)</t>
  </si>
  <si>
    <t xml:space="preserve">Studia II stopnia  </t>
  </si>
  <si>
    <t>stacjonarne (dzienne),  1,5 letnie</t>
  </si>
  <si>
    <t>Kierunek: INFORMATYKA</t>
  </si>
  <si>
    <t>Specjalności:</t>
  </si>
  <si>
    <t>D1 :</t>
  </si>
  <si>
    <t>Techniki tworzenia oprogramowania</t>
  </si>
  <si>
    <t>D2 :</t>
  </si>
  <si>
    <t>Cyberbezpieczeństwo</t>
  </si>
  <si>
    <t>Plan studiów</t>
  </si>
  <si>
    <t>Liczba godzin</t>
  </si>
  <si>
    <t>Liczba ECTS</t>
  </si>
  <si>
    <t>A</t>
  </si>
  <si>
    <t>Przedmioty ogólne</t>
  </si>
  <si>
    <t>B</t>
  </si>
  <si>
    <t>Treści podstawowe</t>
  </si>
  <si>
    <t>C</t>
  </si>
  <si>
    <t>Treści kierunkowe</t>
  </si>
  <si>
    <t>D</t>
  </si>
  <si>
    <t>Przedmioty specjalnościowe</t>
  </si>
  <si>
    <t>Praca dyplomowa</t>
  </si>
  <si>
    <t>suma</t>
  </si>
  <si>
    <t>Oznaczenia przyjęte w tabelach:</t>
  </si>
  <si>
    <t>W</t>
  </si>
  <si>
    <t xml:space="preserve"> - wykład</t>
  </si>
  <si>
    <t xml:space="preserve"> - ćwiczenia</t>
  </si>
  <si>
    <t>L</t>
  </si>
  <si>
    <t xml:space="preserve"> - laboratorium</t>
  </si>
  <si>
    <t>P</t>
  </si>
  <si>
    <t xml:space="preserve"> - projekt</t>
  </si>
  <si>
    <t xml:space="preserve"> - wykład kończący się egzaminem</t>
  </si>
  <si>
    <t>Kierunek: INFORMATYKA, studia dzienne magisterskie 1.5 letnie</t>
  </si>
  <si>
    <t>KOD</t>
  </si>
  <si>
    <t>godz. ogółem</t>
  </si>
  <si>
    <t>Rok I</t>
  </si>
  <si>
    <t>Rok II</t>
  </si>
  <si>
    <t>Nazwa przedmiotu</t>
  </si>
  <si>
    <t>Sem.1</t>
  </si>
  <si>
    <t>ECTS</t>
  </si>
  <si>
    <t>Sem.2</t>
  </si>
  <si>
    <t>Sem.3</t>
  </si>
  <si>
    <t>Ć</t>
  </si>
  <si>
    <t>A. PRZEDMIOTY KSZTAŁCENIA OGÓLNEGO</t>
  </si>
  <si>
    <t>IDM.01</t>
  </si>
  <si>
    <t>Język angielski</t>
  </si>
  <si>
    <t>IDM.02</t>
  </si>
  <si>
    <t>Sztuka redagowania i retoryki</t>
  </si>
  <si>
    <t>IDM.03</t>
  </si>
  <si>
    <t>Prawo gospodarcze</t>
  </si>
  <si>
    <t>IDM.04</t>
  </si>
  <si>
    <t>Wybrane zagadnienia z ochrony własności intelektualnych</t>
  </si>
  <si>
    <t>SUMA:ECTS/godz.</t>
  </si>
  <si>
    <t>B. PRZEDMIOTY PODSTAWOWE</t>
  </si>
  <si>
    <t>IDM.05</t>
  </si>
  <si>
    <t>Matematyka konkretna</t>
  </si>
  <si>
    <t>IDM.06</t>
  </si>
  <si>
    <t>IDM.07</t>
  </si>
  <si>
    <t>IDM.08</t>
  </si>
  <si>
    <t>C. PRZEDMIOTY KIERUNKOWE</t>
  </si>
  <si>
    <t>Zaawansowane techniki programowania</t>
  </si>
  <si>
    <t>Bezpieczeństwo systemów serwerowych</t>
  </si>
  <si>
    <t>D1.  PRZEDMIOTY SPECJALNOŚCI: Techniki tworzenia oprogramowania</t>
  </si>
  <si>
    <t>IDM.18</t>
  </si>
  <si>
    <t>IDM.19</t>
  </si>
  <si>
    <t>IDM.20</t>
  </si>
  <si>
    <t>Techniki testowania aplikacji</t>
  </si>
  <si>
    <t>IDM.21</t>
  </si>
  <si>
    <t>IDM.22</t>
  </si>
  <si>
    <t>IDM.23</t>
  </si>
  <si>
    <t>Seminarium dyplomowe I</t>
  </si>
  <si>
    <t>IDM.24</t>
  </si>
  <si>
    <t>Seminarium dyplomowe II</t>
  </si>
  <si>
    <t>IDM.25</t>
  </si>
  <si>
    <t>PRZEDMIOTY OBIERALNE SPECJALNOŚCi: Techniki tworzenia oprogramowania</t>
  </si>
  <si>
    <t>Przedmioty obieralne dla sem.2 (do wyboru przedmioty łącznie za 2 ECTS)</t>
  </si>
  <si>
    <t>IDM.26</t>
  </si>
  <si>
    <t>IDM.27</t>
  </si>
  <si>
    <t>Informatyka śledcza</t>
  </si>
  <si>
    <t>IDM.28</t>
  </si>
  <si>
    <t>IDM.29</t>
  </si>
  <si>
    <t>Przedmioty obieralne dla sem.3 (do wyboru przedmioty łącznie za 2 ECTS)</t>
  </si>
  <si>
    <t>IDM.30</t>
  </si>
  <si>
    <t>Przemysłowe protokoły komunikacyjne</t>
  </si>
  <si>
    <t>IDM.32</t>
  </si>
  <si>
    <t>Eksploracja i wizualizacja danych</t>
  </si>
  <si>
    <t>IDM.33</t>
  </si>
  <si>
    <t>Bezpieczeństwo technologii mobilnych</t>
  </si>
  <si>
    <t>D2.   PRZEDMIOTY SPECJALNOŚCI:  Cyberbezpieczeństwo</t>
  </si>
  <si>
    <t>IDM.34</t>
  </si>
  <si>
    <t>IDM.35</t>
  </si>
  <si>
    <t>IDM.36</t>
  </si>
  <si>
    <t>IDM.37</t>
  </si>
  <si>
    <t>IDM.38</t>
  </si>
  <si>
    <t>Zaawansowane bezpieczeństwo sieci LAN</t>
  </si>
  <si>
    <t xml:space="preserve"> </t>
  </si>
  <si>
    <t>IDM.39</t>
  </si>
  <si>
    <t>IDM.40</t>
  </si>
  <si>
    <t>IDM.41</t>
  </si>
  <si>
    <t>PRZEDMIOTY OBIERALNE SPECJALNOŚCI: Cyberbezpieczeństwo</t>
  </si>
  <si>
    <t>IDM.42</t>
  </si>
  <si>
    <t>IDM.43</t>
  </si>
  <si>
    <t>IDM.44</t>
  </si>
  <si>
    <t>IDM.45</t>
  </si>
  <si>
    <t>Zaawansowane zarządzanie serwerami usług</t>
  </si>
  <si>
    <t>ZESTAWIENIE</t>
  </si>
  <si>
    <t>Specjalność: Techniki tworzenia oprogramowania</t>
  </si>
  <si>
    <t>Podsumowanie</t>
  </si>
  <si>
    <t>Razem egzaminów na semestr</t>
  </si>
  <si>
    <t>Razem godzin w planie zajęć</t>
  </si>
  <si>
    <t>å</t>
  </si>
  <si>
    <t>Specjalność: Cyberbezpieczeństwo</t>
  </si>
  <si>
    <t>Projektowanie i analiza użyteczności interfejsów użytkownika</t>
  </si>
  <si>
    <t>Rozszerzone bezpieczeństwo sieci i chmury</t>
  </si>
  <si>
    <t>Bezpieczeństwo bezprzewodowe i mobilne</t>
  </si>
  <si>
    <t>Inżynieria bezpieczeństwa cybernetycznego systemów informatycznych i komunikacyjnych</t>
  </si>
  <si>
    <t>Testy penetracyjne i etyczne hakowanie</t>
  </si>
  <si>
    <t>Sieci światłowodowe i bezprzewodowe</t>
  </si>
  <si>
    <t>Bezpieczeństwo Internetu rzeczy</t>
  </si>
  <si>
    <t>D3.  PRZEDMIOTY SPECJALNOŚCI: Sztuczna Inteligencja</t>
  </si>
  <si>
    <t>Specjalność: Sztuczna Inteligencja</t>
  </si>
  <si>
    <t>PRZEDMIOTY OBIERALNE SPECJALNOŚCi: Sztuczna Inteligencja:</t>
  </si>
  <si>
    <t>Optymalizacja kombinatoryczna</t>
  </si>
  <si>
    <t>Inteligentne rozwiązania w zagadnieniach medycznych</t>
  </si>
  <si>
    <t>Inteligentne techniki biometryczne</t>
  </si>
  <si>
    <t>Inteligentne przetwarzanie multimediów</t>
  </si>
  <si>
    <t>Inteligentne technologie w przemyśle</t>
  </si>
  <si>
    <t>Inteligentny transport i pojazdy autonomiczne</t>
  </si>
  <si>
    <t>Analiza macierzowa</t>
  </si>
  <si>
    <t>Teoria informacji i kodowanie</t>
  </si>
  <si>
    <t>Bezpieczeństwo sieci Web</t>
  </si>
  <si>
    <t>Zaawansowana grafika i gry komputerowe</t>
  </si>
  <si>
    <t>Rozszerzony Internet rzeczy</t>
  </si>
  <si>
    <t>Nauka o danych I</t>
  </si>
  <si>
    <t>Uczenie maszynowe</t>
  </si>
  <si>
    <t xml:space="preserve">Oprogramowanie dla systemów chmurowych </t>
  </si>
  <si>
    <t>Eksploracja zbiorów Big Data</t>
  </si>
  <si>
    <t>Mikroserwisy</t>
  </si>
  <si>
    <t>Technologie Blockchain</t>
  </si>
  <si>
    <t>Systemy biometryczne</t>
  </si>
  <si>
    <t>Informatyka medyczna</t>
  </si>
  <si>
    <t>Nauka o danych II</t>
  </si>
  <si>
    <t>Digital signal processing (przedmiot prowadzony w j. angielskim: Przetwarzanie sygnałów cyfrowych)</t>
  </si>
  <si>
    <t>x</t>
  </si>
  <si>
    <t>D3 :</t>
  </si>
  <si>
    <t>Sztuczna Inteligencja</t>
  </si>
  <si>
    <t>IDM.09</t>
  </si>
  <si>
    <t>IDM.10</t>
  </si>
  <si>
    <t>IDM.11</t>
  </si>
  <si>
    <t>IDM.12</t>
  </si>
  <si>
    <t>IDM.13</t>
  </si>
  <si>
    <t>IDM.14</t>
  </si>
  <si>
    <t>IDM.15</t>
  </si>
  <si>
    <t>IDM.16</t>
  </si>
  <si>
    <t>IDM.17</t>
  </si>
  <si>
    <t>IDM.46</t>
  </si>
  <si>
    <t>IDM.47</t>
  </si>
  <si>
    <t>IDM.48</t>
  </si>
  <si>
    <t>IDM.49</t>
  </si>
  <si>
    <t>IDM.50</t>
  </si>
  <si>
    <t>IDM.51</t>
  </si>
  <si>
    <t>IDM.52</t>
  </si>
  <si>
    <t>IDM.53</t>
  </si>
  <si>
    <t>IDM.54</t>
  </si>
  <si>
    <t>IDM.55</t>
  </si>
  <si>
    <t>IDM.56</t>
  </si>
  <si>
    <t>IDM.57</t>
  </si>
  <si>
    <t>IDM.58</t>
  </si>
  <si>
    <t>IDM.59</t>
  </si>
  <si>
    <t>Kod wg USOS</t>
  </si>
  <si>
    <t>IDM.31</t>
  </si>
  <si>
    <t>Plan zatwierdzony przez WKJK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</si>
</sst>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50" x14ac:knownFonts="1">
    <font>
      <sz val="10"/>
      <name val="Arial"/>
      <charset val="238"/>
    </font>
    <font>
      <b/>
      <sz val="18"/>
      <name val="Arial CE"/>
      <family val="2"/>
      <charset val="238"/>
    </font>
    <font>
      <b/>
      <sz val="16"/>
      <name val="Arial CE"/>
      <family val="2"/>
      <charset val="238"/>
    </font>
    <font>
      <b/>
      <i/>
      <sz val="16"/>
      <name val="Arial CE"/>
      <family val="2"/>
      <charset val="238"/>
    </font>
    <font>
      <sz val="12"/>
      <name val="Arial CE"/>
      <family val="2"/>
      <charset val="238"/>
    </font>
    <font>
      <b/>
      <u/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i/>
      <sz val="10"/>
      <name val="Arial CE"/>
      <family val="2"/>
      <charset val="238"/>
    </font>
    <font>
      <i/>
      <sz val="7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i/>
      <sz val="9"/>
      <name val="Arial CE"/>
      <family val="2"/>
      <charset val="238"/>
    </font>
    <font>
      <b/>
      <sz val="9"/>
      <name val="Arial CE"/>
      <family val="2"/>
      <charset val="238"/>
    </font>
    <font>
      <i/>
      <sz val="8"/>
      <name val="Arial CE"/>
      <charset val="238"/>
    </font>
    <font>
      <sz val="10"/>
      <name val="Arial CE"/>
      <family val="2"/>
      <charset val="238"/>
    </font>
    <font>
      <sz val="7"/>
      <name val="Arial CE"/>
      <family val="2"/>
      <charset val="238"/>
    </font>
    <font>
      <sz val="11"/>
      <color indexed="8"/>
      <name val="Calibri"/>
      <family val="2"/>
      <charset val="238"/>
    </font>
    <font>
      <i/>
      <sz val="8"/>
      <name val="Symbol"/>
      <family val="1"/>
      <charset val="2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0"/>
      <name val="Arial CE"/>
      <charset val="238"/>
    </font>
    <font>
      <i/>
      <sz val="9"/>
      <name val="Arial CE"/>
      <charset val="238"/>
    </font>
    <font>
      <sz val="14"/>
      <name val="Arial"/>
      <family val="2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8"/>
      <name val="Symbol"/>
      <family val="1"/>
      <charset val="238"/>
    </font>
    <font>
      <sz val="10"/>
      <color theme="1"/>
      <name val="Arial"/>
      <family val="2"/>
      <charset val="238"/>
    </font>
    <font>
      <b/>
      <sz val="12"/>
      <color theme="1"/>
      <name val="Arial CE"/>
      <family val="2"/>
      <charset val="238"/>
    </font>
    <font>
      <sz val="10"/>
      <color theme="1"/>
      <name val="Arial CE"/>
      <charset val="238"/>
    </font>
    <font>
      <b/>
      <sz val="12"/>
      <color rgb="FFFF000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14"/>
      <color rgb="FFFF0000"/>
      <name val="Arial CE"/>
      <family val="2"/>
      <charset val="238"/>
    </font>
    <font>
      <sz val="14"/>
      <color rgb="FFFF0000"/>
      <name val="Arial"/>
      <family val="2"/>
      <charset val="238"/>
    </font>
    <font>
      <b/>
      <sz val="16"/>
      <color rgb="FFFF0000"/>
      <name val="Arial CE"/>
      <family val="2"/>
      <charset val="238"/>
    </font>
    <font>
      <sz val="11"/>
      <name val="Arial"/>
      <family val="2"/>
      <charset val="238"/>
    </font>
    <font>
      <sz val="10"/>
      <color indexed="10"/>
      <name val="Arial"/>
      <family val="2"/>
      <charset val="238"/>
    </font>
    <font>
      <i/>
      <sz val="8"/>
      <name val="Arial"/>
      <family val="2"/>
      <charset val="238"/>
    </font>
    <font>
      <sz val="10"/>
      <color rgb="FFFF0000"/>
      <name val="Arial CE"/>
      <family val="2"/>
      <charset val="238"/>
    </font>
    <font>
      <i/>
      <sz val="9"/>
      <color rgb="FFFF0000"/>
      <name val="Arial CE"/>
      <family val="2"/>
      <charset val="238"/>
    </font>
    <font>
      <b/>
      <sz val="10"/>
      <color rgb="FFFF0000"/>
      <name val="Arial CE"/>
      <charset val="238"/>
    </font>
    <font>
      <i/>
      <sz val="9"/>
      <color rgb="FFFF0000"/>
      <name val="Arial CE"/>
      <charset val="238"/>
    </font>
    <font>
      <sz val="10"/>
      <color rgb="FFFF0000"/>
      <name val="Arial CE"/>
      <charset val="238"/>
    </font>
    <font>
      <b/>
      <sz val="9"/>
      <color rgb="FFFF0000"/>
      <name val="Arial CE"/>
      <family val="2"/>
      <charset val="238"/>
    </font>
    <font>
      <i/>
      <sz val="10"/>
      <color rgb="FFFF0000"/>
      <name val="Arial CE"/>
      <charset val="238"/>
    </font>
    <font>
      <sz val="9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22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0" fillId="0" borderId="0"/>
    <xf numFmtId="0" fontId="18" fillId="0" borderId="0"/>
  </cellStyleXfs>
  <cellXfs count="38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0" xfId="0" applyFont="1"/>
    <xf numFmtId="0" fontId="6" fillId="0" borderId="0" xfId="0" applyFont="1"/>
    <xf numFmtId="0" fontId="6" fillId="2" borderId="5" xfId="0" applyFont="1" applyFill="1" applyBorder="1"/>
    <xf numFmtId="164" fontId="8" fillId="0" borderId="1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15" fillId="0" borderId="15" xfId="0" applyNumberFormat="1" applyFont="1" applyBorder="1" applyAlignment="1">
      <alignment horizontal="center" vertical="center"/>
    </xf>
    <xf numFmtId="164" fontId="16" fillId="0" borderId="15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164" fontId="15" fillId="0" borderId="13" xfId="0" applyNumberFormat="1" applyFont="1" applyBorder="1" applyAlignment="1">
      <alignment horizontal="center" vertical="center"/>
    </xf>
    <xf numFmtId="164" fontId="13" fillId="0" borderId="13" xfId="0" applyNumberFormat="1" applyFont="1" applyBorder="1" applyAlignment="1">
      <alignment horizontal="center" vertical="center"/>
    </xf>
    <xf numFmtId="164" fontId="16" fillId="0" borderId="13" xfId="0" applyNumberFormat="1" applyFont="1" applyBorder="1" applyAlignment="1">
      <alignment horizontal="center" vertical="center"/>
    </xf>
    <xf numFmtId="164" fontId="13" fillId="0" borderId="15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16" fillId="0" borderId="16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164" fontId="10" fillId="0" borderId="17" xfId="0" applyNumberFormat="1" applyFont="1" applyBorder="1" applyAlignment="1">
      <alignment horizontal="center" vertical="center"/>
    </xf>
    <xf numFmtId="0" fontId="7" fillId="0" borderId="0" xfId="0" applyFont="1"/>
    <xf numFmtId="0" fontId="22" fillId="0" borderId="5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2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5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textRotation="90"/>
    </xf>
    <xf numFmtId="0" fontId="4" fillId="0" borderId="34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1" fontId="0" fillId="0" borderId="15" xfId="0" applyNumberForma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164" fontId="8" fillId="0" borderId="36" xfId="0" applyNumberFormat="1" applyFont="1" applyBorder="1" applyAlignment="1">
      <alignment horizontal="center" vertical="center"/>
    </xf>
    <xf numFmtId="164" fontId="8" fillId="0" borderId="37" xfId="0" applyNumberFormat="1" applyFont="1" applyBorder="1" applyAlignment="1">
      <alignment horizontal="center" vertical="center"/>
    </xf>
    <xf numFmtId="164" fontId="8" fillId="0" borderId="38" xfId="0" applyNumberFormat="1" applyFont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22" fillId="0" borderId="29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22" fillId="4" borderId="41" xfId="0" applyFont="1" applyFill="1" applyBorder="1" applyAlignment="1">
      <alignment horizontal="center" vertical="center"/>
    </xf>
    <xf numFmtId="164" fontId="8" fillId="4" borderId="23" xfId="0" applyNumberFormat="1" applyFont="1" applyFill="1" applyBorder="1" applyAlignment="1">
      <alignment horizontal="center" vertical="center"/>
    </xf>
    <xf numFmtId="164" fontId="8" fillId="4" borderId="24" xfId="0" applyNumberFormat="1" applyFont="1" applyFill="1" applyBorder="1" applyAlignment="1">
      <alignment horizontal="center" vertical="center"/>
    </xf>
    <xf numFmtId="164" fontId="8" fillId="4" borderId="25" xfId="0" applyNumberFormat="1" applyFont="1" applyFill="1" applyBorder="1" applyAlignment="1">
      <alignment horizontal="center" vertical="center"/>
    </xf>
    <xf numFmtId="164" fontId="8" fillId="4" borderId="18" xfId="0" applyNumberFormat="1" applyFont="1" applyFill="1" applyBorder="1" applyAlignment="1">
      <alignment horizontal="center" vertical="center"/>
    </xf>
    <xf numFmtId="164" fontId="8" fillId="4" borderId="19" xfId="0" applyNumberFormat="1" applyFont="1" applyFill="1" applyBorder="1" applyAlignment="1">
      <alignment horizontal="center" vertical="center"/>
    </xf>
    <xf numFmtId="164" fontId="8" fillId="4" borderId="43" xfId="0" applyNumberFormat="1" applyFont="1" applyFill="1" applyBorder="1" applyAlignment="1">
      <alignment horizontal="center" vertical="center"/>
    </xf>
    <xf numFmtId="164" fontId="8" fillId="4" borderId="44" xfId="0" applyNumberFormat="1" applyFont="1" applyFill="1" applyBorder="1" applyAlignment="1">
      <alignment horizontal="center" vertical="center"/>
    </xf>
    <xf numFmtId="164" fontId="8" fillId="4" borderId="45" xfId="0" applyNumberFormat="1" applyFont="1" applyFill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4" borderId="5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5" fillId="0" borderId="16" xfId="0" applyNumberFormat="1" applyFont="1" applyBorder="1" applyAlignment="1">
      <alignment horizontal="center" vertical="center"/>
    </xf>
    <xf numFmtId="164" fontId="25" fillId="0" borderId="15" xfId="0" applyNumberFormat="1" applyFont="1" applyBorder="1" applyAlignment="1">
      <alignment horizontal="center" vertical="center"/>
    </xf>
    <xf numFmtId="164" fontId="24" fillId="0" borderId="38" xfId="0" applyNumberFormat="1" applyFont="1" applyBorder="1" applyAlignment="1">
      <alignment horizontal="center" vertical="center"/>
    </xf>
    <xf numFmtId="164" fontId="24" fillId="0" borderId="20" xfId="0" applyNumberFormat="1" applyFont="1" applyBorder="1" applyAlignment="1">
      <alignment horizontal="center" vertical="center"/>
    </xf>
    <xf numFmtId="164" fontId="24" fillId="0" borderId="13" xfId="0" applyNumberFormat="1" applyFont="1" applyBorder="1" applyAlignment="1">
      <alignment horizontal="center" vertical="center"/>
    </xf>
    <xf numFmtId="164" fontId="24" fillId="4" borderId="2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164" fontId="8" fillId="6" borderId="14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12" xfId="0" applyFont="1" applyBorder="1" applyAlignment="1">
      <alignment vertical="center"/>
    </xf>
    <xf numFmtId="0" fontId="14" fillId="0" borderId="58" xfId="0" applyFont="1" applyBorder="1" applyAlignment="1">
      <alignment horizontal="center" vertical="center"/>
    </xf>
    <xf numFmtId="164" fontId="8" fillId="0" borderId="53" xfId="0" applyNumberFormat="1" applyFont="1" applyBorder="1" applyAlignment="1">
      <alignment horizontal="center" vertical="center"/>
    </xf>
    <xf numFmtId="164" fontId="8" fillId="0" borderId="59" xfId="0" applyNumberFormat="1" applyFont="1" applyBorder="1" applyAlignment="1">
      <alignment horizontal="center" vertical="center"/>
    </xf>
    <xf numFmtId="164" fontId="24" fillId="0" borderId="60" xfId="0" applyNumberFormat="1" applyFont="1" applyBorder="1" applyAlignment="1">
      <alignment horizontal="center" vertical="center"/>
    </xf>
    <xf numFmtId="0" fontId="14" fillId="4" borderId="58" xfId="0" applyFont="1" applyFill="1" applyBorder="1" applyAlignment="1">
      <alignment horizontal="center" vertical="center"/>
    </xf>
    <xf numFmtId="164" fontId="8" fillId="4" borderId="9" xfId="0" applyNumberFormat="1" applyFont="1" applyFill="1" applyBorder="1" applyAlignment="1">
      <alignment horizontal="center" vertical="center"/>
    </xf>
    <xf numFmtId="164" fontId="8" fillId="4" borderId="10" xfId="0" applyNumberFormat="1" applyFont="1" applyFill="1" applyBorder="1" applyAlignment="1">
      <alignment horizontal="center" vertical="center"/>
    </xf>
    <xf numFmtId="164" fontId="8" fillId="4" borderId="16" xfId="0" applyNumberFormat="1" applyFont="1" applyFill="1" applyBorder="1" applyAlignment="1">
      <alignment horizontal="center" vertical="center"/>
    </xf>
    <xf numFmtId="164" fontId="8" fillId="4" borderId="53" xfId="0" applyNumberFormat="1" applyFont="1" applyFill="1" applyBorder="1" applyAlignment="1">
      <alignment horizontal="center" vertical="center"/>
    </xf>
    <xf numFmtId="164" fontId="8" fillId="4" borderId="59" xfId="0" applyNumberFormat="1" applyFont="1" applyFill="1" applyBorder="1" applyAlignment="1">
      <alignment horizontal="center" vertical="center"/>
    </xf>
    <xf numFmtId="164" fontId="24" fillId="4" borderId="60" xfId="0" applyNumberFormat="1" applyFont="1" applyFill="1" applyBorder="1" applyAlignment="1">
      <alignment horizontal="center" vertical="center"/>
    </xf>
    <xf numFmtId="164" fontId="25" fillId="0" borderId="13" xfId="0" applyNumberFormat="1" applyFont="1" applyBorder="1" applyAlignment="1">
      <alignment horizontal="center" vertical="center"/>
    </xf>
    <xf numFmtId="164" fontId="8" fillId="6" borderId="11" xfId="0" applyNumberFormat="1" applyFont="1" applyFill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164" fontId="8" fillId="0" borderId="46" xfId="0" applyNumberFormat="1" applyFont="1" applyBorder="1" applyAlignment="1">
      <alignment horizontal="center" vertical="center"/>
    </xf>
    <xf numFmtId="164" fontId="8" fillId="0" borderId="33" xfId="0" applyNumberFormat="1" applyFont="1" applyBorder="1" applyAlignment="1">
      <alignment horizontal="center" vertical="center"/>
    </xf>
    <xf numFmtId="164" fontId="8" fillId="0" borderId="62" xfId="0" applyNumberFormat="1" applyFont="1" applyBorder="1" applyAlignment="1">
      <alignment horizontal="center" vertical="center"/>
    </xf>
    <xf numFmtId="164" fontId="8" fillId="6" borderId="46" xfId="0" applyNumberFormat="1" applyFont="1" applyFill="1" applyBorder="1" applyAlignment="1">
      <alignment horizontal="center" vertical="center"/>
    </xf>
    <xf numFmtId="164" fontId="24" fillId="0" borderId="62" xfId="0" applyNumberFormat="1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164" fontId="8" fillId="0" borderId="50" xfId="0" applyNumberFormat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164" fontId="8" fillId="0" borderId="63" xfId="0" applyNumberFormat="1" applyFont="1" applyBorder="1" applyAlignment="1">
      <alignment horizontal="center" vertical="center"/>
    </xf>
    <xf numFmtId="164" fontId="24" fillId="0" borderId="63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164" fontId="24" fillId="0" borderId="15" xfId="0" applyNumberFormat="1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164" fontId="8" fillId="0" borderId="23" xfId="0" applyNumberFormat="1" applyFont="1" applyBorder="1" applyAlignment="1">
      <alignment horizontal="center" vertical="center"/>
    </xf>
    <xf numFmtId="164" fontId="8" fillId="0" borderId="24" xfId="0" applyNumberFormat="1" applyFont="1" applyBorder="1" applyAlignment="1">
      <alignment horizontal="center" vertical="center"/>
    </xf>
    <xf numFmtId="164" fontId="8" fillId="0" borderId="25" xfId="0" applyNumberFormat="1" applyFont="1" applyBorder="1" applyAlignment="1">
      <alignment horizontal="center" vertical="center"/>
    </xf>
    <xf numFmtId="164" fontId="24" fillId="0" borderId="2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vertical="center"/>
    </xf>
    <xf numFmtId="0" fontId="14" fillId="0" borderId="23" xfId="0" applyFont="1" applyBorder="1" applyAlignment="1">
      <alignment horizontal="center" vertical="center"/>
    </xf>
    <xf numFmtId="164" fontId="13" fillId="0" borderId="25" xfId="0" applyNumberFormat="1" applyFont="1" applyBorder="1" applyAlignment="1">
      <alignment horizontal="center" vertical="center"/>
    </xf>
    <xf numFmtId="1" fontId="28" fillId="0" borderId="25" xfId="0" applyNumberFormat="1" applyFont="1" applyBorder="1" applyAlignment="1">
      <alignment horizontal="center" vertical="center"/>
    </xf>
    <xf numFmtId="1" fontId="22" fillId="0" borderId="16" xfId="0" applyNumberFormat="1" applyFont="1" applyBorder="1" applyAlignment="1">
      <alignment horizontal="center" vertical="center"/>
    </xf>
    <xf numFmtId="164" fontId="15" fillId="0" borderId="25" xfId="0" applyNumberFormat="1" applyFont="1" applyBorder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0" fontId="29" fillId="0" borderId="0" xfId="0" applyFont="1" applyAlignment="1">
      <alignment vertical="center"/>
    </xf>
    <xf numFmtId="0" fontId="14" fillId="0" borderId="5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22" fillId="0" borderId="2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14" fillId="0" borderId="50" xfId="0" applyFont="1" applyBorder="1" applyAlignment="1">
      <alignment horizontal="center" vertical="center"/>
    </xf>
    <xf numFmtId="164" fontId="8" fillId="5" borderId="14" xfId="0" applyNumberFormat="1" applyFont="1" applyFill="1" applyBorder="1" applyAlignment="1">
      <alignment horizontal="center" vertical="center"/>
    </xf>
    <xf numFmtId="164" fontId="13" fillId="0" borderId="16" xfId="0" applyNumberFormat="1" applyFont="1" applyBorder="1" applyAlignment="1">
      <alignment horizontal="center" vertical="center"/>
    </xf>
    <xf numFmtId="164" fontId="8" fillId="5" borderId="9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4" borderId="24" xfId="0" applyFont="1" applyFill="1" applyBorder="1" applyAlignment="1">
      <alignment vertical="center"/>
    </xf>
    <xf numFmtId="0" fontId="18" fillId="0" borderId="64" xfId="0" applyFont="1" applyBorder="1" applyAlignment="1">
      <alignment vertical="center"/>
    </xf>
    <xf numFmtId="0" fontId="17" fillId="0" borderId="22" xfId="0" applyFont="1" applyBorder="1" applyAlignment="1">
      <alignment horizontal="center" vertical="center" wrapText="1"/>
    </xf>
    <xf numFmtId="0" fontId="22" fillId="0" borderId="47" xfId="1" applyFont="1" applyBorder="1" applyAlignment="1">
      <alignment vertical="center" wrapText="1"/>
    </xf>
    <xf numFmtId="0" fontId="22" fillId="4" borderId="29" xfId="1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2" fillId="0" borderId="24" xfId="0" applyFont="1" applyBorder="1" applyAlignment="1">
      <alignment vertical="center"/>
    </xf>
    <xf numFmtId="0" fontId="22" fillId="0" borderId="24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22" fillId="4" borderId="0" xfId="0" applyFont="1" applyFill="1" applyAlignment="1">
      <alignment vertical="center"/>
    </xf>
    <xf numFmtId="0" fontId="10" fillId="0" borderId="0" xfId="0" applyFont="1" applyAlignment="1">
      <alignment horizontal="right" vertical="center"/>
    </xf>
    <xf numFmtId="0" fontId="22" fillId="0" borderId="29" xfId="0" applyFont="1" applyBorder="1" applyAlignment="1">
      <alignment horizontal="center" vertical="center"/>
    </xf>
    <xf numFmtId="164" fontId="19" fillId="0" borderId="26" xfId="0" applyNumberFormat="1" applyFont="1" applyBorder="1" applyAlignment="1">
      <alignment horizontal="center" vertical="center"/>
    </xf>
    <xf numFmtId="0" fontId="21" fillId="3" borderId="17" xfId="2" applyFont="1" applyFill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30" fillId="3" borderId="0" xfId="2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22" fillId="0" borderId="0" xfId="0" applyFont="1" applyAlignment="1">
      <alignment vertical="center" textRotation="90"/>
    </xf>
    <xf numFmtId="0" fontId="22" fillId="0" borderId="6" xfId="0" applyFont="1" applyBorder="1" applyAlignment="1">
      <alignment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vertical="center"/>
    </xf>
    <xf numFmtId="0" fontId="22" fillId="0" borderId="32" xfId="0" applyFont="1" applyBorder="1" applyAlignment="1">
      <alignment horizontal="center" vertical="center"/>
    </xf>
    <xf numFmtId="0" fontId="22" fillId="4" borderId="42" xfId="0" applyFont="1" applyFill="1" applyBorder="1" applyAlignment="1">
      <alignment horizontal="center" vertical="center"/>
    </xf>
    <xf numFmtId="0" fontId="31" fillId="0" borderId="0" xfId="0" applyFont="1"/>
    <xf numFmtId="0" fontId="32" fillId="0" borderId="0" xfId="0" applyFont="1" applyAlignment="1">
      <alignment horizontal="left" vertical="center"/>
    </xf>
    <xf numFmtId="0" fontId="31" fillId="4" borderId="39" xfId="0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33" fillId="0" borderId="17" xfId="0" applyFont="1" applyBorder="1" applyAlignment="1">
      <alignment vertical="center" wrapText="1"/>
    </xf>
    <xf numFmtId="164" fontId="15" fillId="0" borderId="63" xfId="0" applyNumberFormat="1" applyFont="1" applyBorder="1" applyAlignment="1">
      <alignment horizontal="center" vertical="center"/>
    </xf>
    <xf numFmtId="164" fontId="13" fillId="0" borderId="63" xfId="0" applyNumberFormat="1" applyFont="1" applyBorder="1" applyAlignment="1">
      <alignment horizontal="center" vertical="center"/>
    </xf>
    <xf numFmtId="0" fontId="14" fillId="0" borderId="33" xfId="0" applyFont="1" applyBorder="1" applyAlignment="1">
      <alignment vertical="center"/>
    </xf>
    <xf numFmtId="0" fontId="22" fillId="0" borderId="86" xfId="0" applyFont="1" applyBorder="1" applyAlignment="1">
      <alignment horizontal="center" vertical="center"/>
    </xf>
    <xf numFmtId="164" fontId="25" fillId="0" borderId="62" xfId="0" applyNumberFormat="1" applyFont="1" applyBorder="1" applyAlignment="1">
      <alignment horizontal="center" vertical="center"/>
    </xf>
    <xf numFmtId="164" fontId="15" fillId="0" borderId="62" xfId="0" applyNumberFormat="1" applyFont="1" applyBorder="1" applyAlignment="1">
      <alignment horizontal="center" vertical="center"/>
    </xf>
    <xf numFmtId="0" fontId="18" fillId="0" borderId="24" xfId="0" applyFont="1" applyBorder="1" applyAlignment="1">
      <alignment vertical="center" wrapText="1"/>
    </xf>
    <xf numFmtId="0" fontId="22" fillId="0" borderId="87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vertical="center"/>
    </xf>
    <xf numFmtId="0" fontId="22" fillId="0" borderId="88" xfId="0" applyFont="1" applyBorder="1" applyAlignment="1">
      <alignment horizontal="center" vertical="center"/>
    </xf>
    <xf numFmtId="164" fontId="8" fillId="0" borderId="85" xfId="0" applyNumberFormat="1" applyFont="1" applyBorder="1" applyAlignment="1">
      <alignment horizontal="center" vertical="center"/>
    </xf>
    <xf numFmtId="164" fontId="8" fillId="0" borderId="89" xfId="0" applyNumberFormat="1" applyFont="1" applyBorder="1" applyAlignment="1">
      <alignment horizontal="center" vertical="center"/>
    </xf>
    <xf numFmtId="164" fontId="13" fillId="0" borderId="90" xfId="0" applyNumberFormat="1" applyFont="1" applyBorder="1" applyAlignment="1">
      <alignment horizontal="center" vertical="center"/>
    </xf>
    <xf numFmtId="164" fontId="15" fillId="0" borderId="90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1" fontId="0" fillId="0" borderId="63" xfId="0" applyNumberFormat="1" applyBorder="1" applyAlignment="1">
      <alignment horizontal="center" vertical="center"/>
    </xf>
    <xf numFmtId="0" fontId="23" fillId="0" borderId="92" xfId="0" applyFont="1" applyBorder="1" applyAlignment="1">
      <alignment vertical="center"/>
    </xf>
    <xf numFmtId="0" fontId="14" fillId="0" borderId="53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29" fillId="0" borderId="0" xfId="0" applyFont="1"/>
    <xf numFmtId="164" fontId="35" fillId="0" borderId="33" xfId="0" applyNumberFormat="1" applyFont="1" applyBorder="1" applyAlignment="1">
      <alignment horizontal="center" vertical="center"/>
    </xf>
    <xf numFmtId="164" fontId="35" fillId="0" borderId="17" xfId="0" applyNumberFormat="1" applyFont="1" applyBorder="1" applyAlignment="1">
      <alignment horizontal="center" vertical="center"/>
    </xf>
    <xf numFmtId="164" fontId="35" fillId="0" borderId="5" xfId="0" applyNumberFormat="1" applyFont="1" applyBorder="1" applyAlignment="1">
      <alignment horizontal="center" vertical="center"/>
    </xf>
    <xf numFmtId="164" fontId="35" fillId="0" borderId="12" xfId="0" applyNumberFormat="1" applyFont="1" applyBorder="1" applyAlignment="1">
      <alignment horizontal="center" vertical="center"/>
    </xf>
    <xf numFmtId="164" fontId="35" fillId="0" borderId="24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22" fillId="0" borderId="26" xfId="0" applyFont="1" applyBorder="1" applyAlignment="1">
      <alignment vertical="center"/>
    </xf>
    <xf numFmtId="0" fontId="14" fillId="4" borderId="95" xfId="0" applyFont="1" applyFill="1" applyBorder="1" applyAlignment="1">
      <alignment horizontal="center" vertical="center"/>
    </xf>
    <xf numFmtId="0" fontId="18" fillId="0" borderId="96" xfId="0" applyFont="1" applyBorder="1" applyAlignment="1">
      <alignment vertical="center"/>
    </xf>
    <xf numFmtId="0" fontId="17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2" fillId="4" borderId="57" xfId="1" applyFont="1" applyFill="1" applyBorder="1" applyAlignment="1">
      <alignment vertical="center" wrapText="1"/>
    </xf>
    <xf numFmtId="0" fontId="14" fillId="4" borderId="23" xfId="0" applyFont="1" applyFill="1" applyBorder="1" applyAlignment="1">
      <alignment horizontal="center" vertical="center"/>
    </xf>
    <xf numFmtId="0" fontId="14" fillId="0" borderId="98" xfId="0" applyFont="1" applyBorder="1" applyAlignment="1">
      <alignment horizontal="center" vertical="center"/>
    </xf>
    <xf numFmtId="0" fontId="39" fillId="0" borderId="29" xfId="0" applyFont="1" applyBorder="1" applyAlignment="1">
      <alignment horizontal="left" vertical="center" wrapText="1"/>
    </xf>
    <xf numFmtId="0" fontId="22" fillId="0" borderId="29" xfId="0" applyFont="1" applyBorder="1" applyAlignment="1">
      <alignment vertical="center" wrapText="1"/>
    </xf>
    <xf numFmtId="0" fontId="22" fillId="4" borderId="5" xfId="0" applyFont="1" applyFill="1" applyBorder="1" applyAlignment="1">
      <alignment vertical="center" wrapText="1"/>
    </xf>
    <xf numFmtId="0" fontId="40" fillId="0" borderId="47" xfId="0" applyFont="1" applyBorder="1" applyAlignment="1">
      <alignment wrapText="1"/>
    </xf>
    <xf numFmtId="0" fontId="40" fillId="0" borderId="29" xfId="0" applyFont="1" applyBorder="1" applyAlignment="1">
      <alignment wrapText="1"/>
    </xf>
    <xf numFmtId="0" fontId="40" fillId="0" borderId="49" xfId="0" applyFont="1" applyBorder="1" applyAlignment="1">
      <alignment wrapText="1"/>
    </xf>
    <xf numFmtId="0" fontId="22" fillId="0" borderId="94" xfId="0" applyFont="1" applyBorder="1" applyAlignment="1">
      <alignment wrapText="1"/>
    </xf>
    <xf numFmtId="0" fontId="22" fillId="0" borderId="93" xfId="0" applyFont="1" applyBorder="1" applyAlignment="1">
      <alignment wrapText="1"/>
    </xf>
    <xf numFmtId="0" fontId="22" fillId="0" borderId="47" xfId="0" applyFont="1" applyBorder="1" applyAlignment="1">
      <alignment wrapText="1"/>
    </xf>
    <xf numFmtId="0" fontId="22" fillId="0" borderId="49" xfId="0" applyFont="1" applyBorder="1" applyAlignment="1">
      <alignment wrapText="1"/>
    </xf>
    <xf numFmtId="0" fontId="41" fillId="4" borderId="49" xfId="0" applyFont="1" applyFill="1" applyBorder="1" applyAlignment="1">
      <alignment vertical="center" wrapText="1"/>
    </xf>
    <xf numFmtId="0" fontId="17" fillId="0" borderId="49" xfId="0" applyFont="1" applyBorder="1" applyAlignment="1">
      <alignment horizontal="left" vertical="center" wrapText="1"/>
    </xf>
    <xf numFmtId="0" fontId="29" fillId="0" borderId="94" xfId="0" applyFont="1" applyBorder="1" applyAlignment="1">
      <alignment wrapText="1"/>
    </xf>
    <xf numFmtId="0" fontId="29" fillId="0" borderId="93" xfId="0" applyFont="1" applyBorder="1" applyAlignment="1">
      <alignment wrapText="1"/>
    </xf>
    <xf numFmtId="0" fontId="29" fillId="0" borderId="49" xfId="0" applyFont="1" applyBorder="1" applyAlignment="1">
      <alignment wrapText="1"/>
    </xf>
    <xf numFmtId="0" fontId="40" fillId="0" borderId="29" xfId="0" applyFont="1" applyBorder="1" applyAlignment="1">
      <alignment horizontal="left" vertical="top" wrapText="1"/>
    </xf>
    <xf numFmtId="0" fontId="29" fillId="0" borderId="49" xfId="0" applyFont="1" applyBorder="1" applyAlignment="1">
      <alignment horizontal="left" vertical="top" wrapText="1"/>
    </xf>
    <xf numFmtId="0" fontId="29" fillId="0" borderId="47" xfId="0" applyFont="1" applyBorder="1" applyAlignment="1">
      <alignment wrapText="1"/>
    </xf>
    <xf numFmtId="0" fontId="29" fillId="0" borderId="29" xfId="0" applyFont="1" applyBorder="1"/>
    <xf numFmtId="0" fontId="29" fillId="0" borderId="29" xfId="0" applyFont="1" applyBorder="1" applyAlignment="1">
      <alignment wrapText="1"/>
    </xf>
    <xf numFmtId="0" fontId="29" fillId="0" borderId="49" xfId="0" applyFont="1" applyBorder="1"/>
    <xf numFmtId="0" fontId="18" fillId="0" borderId="52" xfId="0" applyFont="1" applyBorder="1" applyAlignment="1">
      <alignment horizontal="center" vertical="center"/>
    </xf>
    <xf numFmtId="0" fontId="14" fillId="0" borderId="99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164" fontId="35" fillId="6" borderId="14" xfId="0" applyNumberFormat="1" applyFont="1" applyFill="1" applyBorder="1" applyAlignment="1">
      <alignment horizontal="center" vertical="center"/>
    </xf>
    <xf numFmtId="164" fontId="43" fillId="0" borderId="15" xfId="0" applyNumberFormat="1" applyFont="1" applyBorder="1" applyAlignment="1">
      <alignment horizontal="center" vertical="center"/>
    </xf>
    <xf numFmtId="164" fontId="44" fillId="0" borderId="5" xfId="0" applyNumberFormat="1" applyFont="1" applyBorder="1" applyAlignment="1">
      <alignment horizontal="center" vertical="center"/>
    </xf>
    <xf numFmtId="164" fontId="45" fillId="0" borderId="15" xfId="0" applyNumberFormat="1" applyFont="1" applyBorder="1" applyAlignment="1">
      <alignment horizontal="center" vertical="center"/>
    </xf>
    <xf numFmtId="164" fontId="44" fillId="6" borderId="14" xfId="0" applyNumberFormat="1" applyFont="1" applyFill="1" applyBorder="1" applyAlignment="1">
      <alignment horizontal="center" vertical="center"/>
    </xf>
    <xf numFmtId="164" fontId="35" fillId="0" borderId="11" xfId="0" applyNumberFormat="1" applyFont="1" applyBorder="1" applyAlignment="1">
      <alignment horizontal="center" vertical="center"/>
    </xf>
    <xf numFmtId="164" fontId="45" fillId="0" borderId="13" xfId="0" applyNumberFormat="1" applyFont="1" applyBorder="1" applyAlignment="1">
      <alignment horizontal="center" vertical="center"/>
    </xf>
    <xf numFmtId="164" fontId="35" fillId="6" borderId="11" xfId="0" applyNumberFormat="1" applyFont="1" applyFill="1" applyBorder="1" applyAlignment="1">
      <alignment horizontal="center" vertical="center"/>
    </xf>
    <xf numFmtId="164" fontId="35" fillId="0" borderId="14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164" fontId="35" fillId="0" borderId="9" xfId="0" applyNumberFormat="1" applyFont="1" applyBorder="1" applyAlignment="1">
      <alignment horizontal="center" vertical="center"/>
    </xf>
    <xf numFmtId="164" fontId="35" fillId="0" borderId="10" xfId="0" applyNumberFormat="1" applyFont="1" applyBorder="1" applyAlignment="1">
      <alignment horizontal="center" vertical="center"/>
    </xf>
    <xf numFmtId="164" fontId="45" fillId="0" borderId="16" xfId="0" applyNumberFormat="1" applyFont="1" applyBorder="1" applyAlignment="1">
      <alignment horizontal="center" vertical="center"/>
    </xf>
    <xf numFmtId="0" fontId="46" fillId="4" borderId="51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46" fillId="0" borderId="54" xfId="0" applyFont="1" applyBorder="1" applyAlignment="1">
      <alignment horizontal="center" vertical="center"/>
    </xf>
    <xf numFmtId="164" fontId="47" fillId="0" borderId="13" xfId="0" applyNumberFormat="1" applyFont="1" applyBorder="1" applyAlignment="1">
      <alignment horizontal="center" vertical="center"/>
    </xf>
    <xf numFmtId="0" fontId="46" fillId="4" borderId="95" xfId="0" applyFont="1" applyFill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46" fillId="0" borderId="55" xfId="0" applyFont="1" applyBorder="1" applyAlignment="1">
      <alignment horizontal="center" vertical="center"/>
    </xf>
    <xf numFmtId="164" fontId="47" fillId="0" borderId="15" xfId="0" applyNumberFormat="1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26" xfId="0" applyFont="1" applyBorder="1" applyAlignment="1">
      <alignment vertical="center"/>
    </xf>
    <xf numFmtId="0" fontId="46" fillId="4" borderId="91" xfId="0" applyFont="1" applyFill="1" applyBorder="1" applyAlignment="1">
      <alignment horizontal="center" vertical="center"/>
    </xf>
    <xf numFmtId="0" fontId="29" fillId="4" borderId="41" xfId="0" applyFont="1" applyFill="1" applyBorder="1" applyAlignment="1">
      <alignment vertical="center"/>
    </xf>
    <xf numFmtId="0" fontId="29" fillId="0" borderId="10" xfId="0" applyFont="1" applyBorder="1" applyAlignment="1">
      <alignment horizontal="center" vertical="center"/>
    </xf>
    <xf numFmtId="0" fontId="46" fillId="0" borderId="56" xfId="0" applyFont="1" applyBorder="1" applyAlignment="1">
      <alignment horizontal="center" vertical="center"/>
    </xf>
    <xf numFmtId="164" fontId="47" fillId="0" borderId="16" xfId="0" applyNumberFormat="1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164" fontId="35" fillId="0" borderId="36" xfId="0" applyNumberFormat="1" applyFont="1" applyBorder="1" applyAlignment="1">
      <alignment horizontal="center" vertical="center"/>
    </xf>
    <xf numFmtId="164" fontId="35" fillId="0" borderId="37" xfId="0" applyNumberFormat="1" applyFont="1" applyBorder="1" applyAlignment="1">
      <alignment horizontal="center" vertical="center"/>
    </xf>
    <xf numFmtId="164" fontId="35" fillId="0" borderId="38" xfId="0" applyNumberFormat="1" applyFont="1" applyBorder="1" applyAlignment="1">
      <alignment horizontal="center" vertical="center"/>
    </xf>
    <xf numFmtId="164" fontId="48" fillId="0" borderId="38" xfId="0" applyNumberFormat="1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164" fontId="35" fillId="0" borderId="18" xfId="0" applyNumberFormat="1" applyFont="1" applyBorder="1" applyAlignment="1">
      <alignment horizontal="center" vertical="center"/>
    </xf>
    <xf numFmtId="164" fontId="35" fillId="0" borderId="19" xfId="0" applyNumberFormat="1" applyFont="1" applyBorder="1" applyAlignment="1">
      <alignment horizontal="center" vertical="center"/>
    </xf>
    <xf numFmtId="164" fontId="35" fillId="0" borderId="20" xfId="0" applyNumberFormat="1" applyFont="1" applyBorder="1" applyAlignment="1">
      <alignment horizontal="center" vertical="center"/>
    </xf>
    <xf numFmtId="164" fontId="48" fillId="0" borderId="20" xfId="0" applyNumberFormat="1" applyFont="1" applyBorder="1" applyAlignment="1">
      <alignment horizontal="center" vertical="center"/>
    </xf>
    <xf numFmtId="0" fontId="29" fillId="4" borderId="41" xfId="0" applyFont="1" applyFill="1" applyBorder="1" applyAlignment="1">
      <alignment horizontal="center" vertical="center"/>
    </xf>
    <xf numFmtId="164" fontId="35" fillId="4" borderId="23" xfId="0" applyNumberFormat="1" applyFont="1" applyFill="1" applyBorder="1" applyAlignment="1">
      <alignment horizontal="center" vertical="center"/>
    </xf>
    <xf numFmtId="164" fontId="35" fillId="4" borderId="24" xfId="0" applyNumberFormat="1" applyFont="1" applyFill="1" applyBorder="1" applyAlignment="1">
      <alignment horizontal="center" vertical="center"/>
    </xf>
    <xf numFmtId="164" fontId="35" fillId="4" borderId="25" xfId="0" applyNumberFormat="1" applyFont="1" applyFill="1" applyBorder="1" applyAlignment="1">
      <alignment horizontal="center" vertical="center"/>
    </xf>
    <xf numFmtId="164" fontId="35" fillId="0" borderId="53" xfId="0" applyNumberFormat="1" applyFont="1" applyBorder="1" applyAlignment="1">
      <alignment horizontal="center" vertical="center"/>
    </xf>
    <xf numFmtId="164" fontId="35" fillId="0" borderId="59" xfId="0" applyNumberFormat="1" applyFont="1" applyBorder="1" applyAlignment="1">
      <alignment horizontal="center" vertical="center"/>
    </xf>
    <xf numFmtId="164" fontId="48" fillId="0" borderId="60" xfId="0" applyNumberFormat="1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164" fontId="35" fillId="0" borderId="13" xfId="0" applyNumberFormat="1" applyFont="1" applyBorder="1" applyAlignment="1">
      <alignment horizontal="center" vertical="center"/>
    </xf>
    <xf numFmtId="164" fontId="48" fillId="0" borderId="13" xfId="0" applyNumberFormat="1" applyFont="1" applyBorder="1" applyAlignment="1">
      <alignment horizontal="center" vertical="center"/>
    </xf>
    <xf numFmtId="0" fontId="29" fillId="4" borderId="42" xfId="0" applyFont="1" applyFill="1" applyBorder="1" applyAlignment="1">
      <alignment horizontal="center" vertical="center"/>
    </xf>
    <xf numFmtId="164" fontId="35" fillId="4" borderId="43" xfId="0" applyNumberFormat="1" applyFont="1" applyFill="1" applyBorder="1" applyAlignment="1">
      <alignment horizontal="center" vertical="center"/>
    </xf>
    <xf numFmtId="164" fontId="35" fillId="4" borderId="44" xfId="0" applyNumberFormat="1" applyFont="1" applyFill="1" applyBorder="1" applyAlignment="1">
      <alignment horizontal="center" vertical="center"/>
    </xf>
    <xf numFmtId="164" fontId="35" fillId="4" borderId="45" xfId="0" applyNumberFormat="1" applyFont="1" applyFill="1" applyBorder="1" applyAlignment="1">
      <alignment horizontal="center" vertical="center"/>
    </xf>
    <xf numFmtId="164" fontId="35" fillId="4" borderId="18" xfId="0" applyNumberFormat="1" applyFont="1" applyFill="1" applyBorder="1" applyAlignment="1">
      <alignment horizontal="center" vertical="center"/>
    </xf>
    <xf numFmtId="164" fontId="35" fillId="4" borderId="19" xfId="0" applyNumberFormat="1" applyFont="1" applyFill="1" applyBorder="1" applyAlignment="1">
      <alignment horizontal="center" vertical="center"/>
    </xf>
    <xf numFmtId="164" fontId="48" fillId="4" borderId="20" xfId="0" applyNumberFormat="1" applyFont="1" applyFill="1" applyBorder="1" applyAlignment="1">
      <alignment horizontal="center" vertical="center"/>
    </xf>
    <xf numFmtId="0" fontId="29" fillId="4" borderId="61" xfId="0" applyFont="1" applyFill="1" applyBorder="1" applyAlignment="1">
      <alignment horizontal="center" vertical="center"/>
    </xf>
    <xf numFmtId="164" fontId="35" fillId="4" borderId="9" xfId="0" applyNumberFormat="1" applyFont="1" applyFill="1" applyBorder="1" applyAlignment="1">
      <alignment horizontal="center" vertical="center"/>
    </xf>
    <xf numFmtId="164" fontId="35" fillId="4" borderId="10" xfId="0" applyNumberFormat="1" applyFont="1" applyFill="1" applyBorder="1" applyAlignment="1">
      <alignment horizontal="center" vertical="center"/>
    </xf>
    <xf numFmtId="164" fontId="35" fillId="4" borderId="16" xfId="0" applyNumberFormat="1" applyFont="1" applyFill="1" applyBorder="1" applyAlignment="1">
      <alignment horizontal="center" vertical="center"/>
    </xf>
    <xf numFmtId="164" fontId="35" fillId="4" borderId="53" xfId="0" applyNumberFormat="1" applyFont="1" applyFill="1" applyBorder="1" applyAlignment="1">
      <alignment horizontal="center" vertical="center"/>
    </xf>
    <xf numFmtId="164" fontId="35" fillId="4" borderId="59" xfId="0" applyNumberFormat="1" applyFont="1" applyFill="1" applyBorder="1" applyAlignment="1">
      <alignment horizontal="center" vertical="center"/>
    </xf>
    <xf numFmtId="164" fontId="48" fillId="4" borderId="6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64" fontId="2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textRotation="90"/>
    </xf>
    <xf numFmtId="164" fontId="15" fillId="0" borderId="0" xfId="0" applyNumberFormat="1" applyFont="1" applyAlignment="1">
      <alignment horizontal="center" vertical="center"/>
    </xf>
    <xf numFmtId="164" fontId="49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 textRotation="90"/>
    </xf>
    <xf numFmtId="0" fontId="2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4" fillId="0" borderId="67" xfId="0" applyFont="1" applyBorder="1" applyAlignment="1">
      <alignment horizontal="left" vertical="center"/>
    </xf>
    <xf numFmtId="0" fontId="4" fillId="0" borderId="68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8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0" fontId="0" fillId="0" borderId="69" xfId="0" applyBorder="1"/>
    <xf numFmtId="0" fontId="7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4" fillId="0" borderId="9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65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0" fontId="4" fillId="0" borderId="5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6" fillId="0" borderId="0" xfId="0" applyFont="1" applyAlignment="1">
      <alignment vertical="center" wrapText="1"/>
    </xf>
    <xf numFmtId="0" fontId="37" fillId="0" borderId="0" xfId="0" applyFont="1" applyAlignment="1">
      <alignment vertical="center" wrapText="1"/>
    </xf>
    <xf numFmtId="0" fontId="8" fillId="0" borderId="29" xfId="0" applyFont="1" applyBorder="1" applyAlignment="1">
      <alignment horizontal="left" vertical="center" wrapText="1"/>
    </xf>
    <xf numFmtId="0" fontId="22" fillId="0" borderId="29" xfId="0" applyFont="1" applyBorder="1" applyAlignment="1">
      <alignment vertical="center" wrapText="1"/>
    </xf>
    <xf numFmtId="0" fontId="22" fillId="0" borderId="52" xfId="0" applyFont="1" applyBorder="1" applyAlignment="1">
      <alignment vertical="center" wrapText="1"/>
    </xf>
    <xf numFmtId="0" fontId="8" fillId="0" borderId="52" xfId="0" applyFont="1" applyBorder="1" applyAlignment="1">
      <alignment horizontal="left" vertical="center" wrapText="1"/>
    </xf>
    <xf numFmtId="0" fontId="22" fillId="0" borderId="82" xfId="0" applyFont="1" applyBorder="1" applyAlignment="1">
      <alignment vertical="center" wrapText="1"/>
    </xf>
    <xf numFmtId="0" fontId="13" fillId="0" borderId="17" xfId="0" applyFont="1" applyBorder="1" applyAlignment="1">
      <alignment horizontal="center" vertical="center"/>
    </xf>
    <xf numFmtId="164" fontId="19" fillId="0" borderId="17" xfId="0" applyNumberFormat="1" applyFont="1" applyBorder="1" applyAlignment="1">
      <alignment horizontal="center" vertical="center" textRotation="90"/>
    </xf>
    <xf numFmtId="164" fontId="19" fillId="0" borderId="80" xfId="0" applyNumberFormat="1" applyFont="1" applyBorder="1" applyAlignment="1">
      <alignment horizontal="center" vertical="center" textRotation="90"/>
    </xf>
    <xf numFmtId="0" fontId="12" fillId="0" borderId="38" xfId="0" applyFont="1" applyBorder="1" applyAlignment="1">
      <alignment horizontal="center" vertical="center" textRotation="90"/>
    </xf>
    <xf numFmtId="0" fontId="12" fillId="0" borderId="25" xfId="0" applyFont="1" applyBorder="1" applyAlignment="1">
      <alignment horizontal="center" vertical="center" textRotation="90"/>
    </xf>
    <xf numFmtId="164" fontId="13" fillId="0" borderId="5" xfId="0" applyNumberFormat="1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2" fillId="0" borderId="74" xfId="0" applyFont="1" applyBorder="1" applyAlignment="1">
      <alignment horizontal="center" vertical="center" textRotation="90"/>
    </xf>
    <xf numFmtId="0" fontId="12" fillId="0" borderId="16" xfId="0" applyFont="1" applyBorder="1" applyAlignment="1">
      <alignment horizontal="center" vertical="center" textRotation="90"/>
    </xf>
    <xf numFmtId="0" fontId="34" fillId="0" borderId="0" xfId="0" applyFont="1" applyAlignment="1">
      <alignment horizontal="left" vertical="center" wrapText="1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 textRotation="90" wrapText="1"/>
    </xf>
    <xf numFmtId="0" fontId="10" fillId="0" borderId="76" xfId="0" applyFont="1" applyBorder="1" applyAlignment="1">
      <alignment horizontal="center" vertical="center" textRotation="90" wrapText="1"/>
    </xf>
    <xf numFmtId="0" fontId="10" fillId="0" borderId="77" xfId="0" applyFont="1" applyBorder="1" applyAlignment="1">
      <alignment horizontal="center" vertical="center" textRotation="90" wrapText="1"/>
    </xf>
    <xf numFmtId="0" fontId="22" fillId="0" borderId="75" xfId="0" applyFont="1" applyBorder="1" applyAlignment="1">
      <alignment horizontal="center" vertical="center" textRotation="90" wrapText="1"/>
    </xf>
    <xf numFmtId="0" fontId="22" fillId="0" borderId="76" xfId="0" applyFont="1" applyBorder="1" applyAlignment="1">
      <alignment horizontal="center" vertical="center" textRotation="90" wrapText="1"/>
    </xf>
    <xf numFmtId="0" fontId="22" fillId="0" borderId="77" xfId="0" applyFont="1" applyBorder="1" applyAlignment="1">
      <alignment horizontal="center" vertical="center" textRotation="90" wrapText="1"/>
    </xf>
    <xf numFmtId="0" fontId="11" fillId="0" borderId="11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</cellXfs>
  <cellStyles count="3">
    <cellStyle name="Normalny" xfId="0" builtinId="0"/>
    <cellStyle name="Normalny_IDI_1" xfId="1" xr:uid="{00000000-0005-0000-0000-000001000000}"/>
    <cellStyle name="Normalny_ZiIP_Dzienne i Zaoczne_Inż_16_05_2008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2:I38"/>
  <sheetViews>
    <sheetView view="pageBreakPreview" topLeftCell="A13" zoomScaleSheetLayoutView="100" workbookViewId="0">
      <selection activeCell="B37" sqref="B37:H37"/>
    </sheetView>
  </sheetViews>
  <sheetFormatPr defaultRowHeight="12.75" x14ac:dyDescent="0.35"/>
  <cols>
    <col min="1" max="1" width="7.1328125" customWidth="1"/>
    <col min="2" max="2" width="5.86328125" customWidth="1"/>
    <col min="5" max="5" width="11" customWidth="1"/>
    <col min="8" max="8" width="17.6640625" customWidth="1"/>
  </cols>
  <sheetData>
    <row r="2" spans="1:9" ht="22.5" x14ac:dyDescent="0.35">
      <c r="A2" s="325" t="s">
        <v>0</v>
      </c>
      <c r="B2" s="325"/>
      <c r="C2" s="325"/>
      <c r="D2" s="325"/>
      <c r="E2" s="325"/>
      <c r="F2" s="325"/>
      <c r="G2" s="325"/>
      <c r="H2" s="325"/>
    </row>
    <row r="4" spans="1:9" ht="22.5" x14ac:dyDescent="0.35">
      <c r="A4" s="325" t="s">
        <v>1</v>
      </c>
      <c r="B4" s="325"/>
      <c r="C4" s="325"/>
      <c r="D4" s="325"/>
      <c r="E4" s="325"/>
      <c r="F4" s="325"/>
      <c r="G4" s="325"/>
      <c r="H4" s="325"/>
    </row>
    <row r="5" spans="1:9" ht="20.65" x14ac:dyDescent="0.35">
      <c r="A5" s="326" t="s">
        <v>2</v>
      </c>
      <c r="B5" s="326"/>
      <c r="C5" s="326"/>
      <c r="D5" s="326"/>
      <c r="E5" s="326"/>
      <c r="F5" s="326"/>
      <c r="G5" s="326"/>
      <c r="H5" s="326"/>
      <c r="I5" s="39"/>
    </row>
    <row r="6" spans="1:9" ht="41.25" customHeight="1" x14ac:dyDescent="0.6">
      <c r="A6" s="39"/>
      <c r="B6" s="327" t="s">
        <v>3</v>
      </c>
      <c r="C6" s="327"/>
      <c r="D6" s="327"/>
      <c r="E6" s="327"/>
      <c r="F6" s="327"/>
      <c r="G6" s="327"/>
      <c r="H6" s="39"/>
      <c r="I6" s="39"/>
    </row>
    <row r="7" spans="1:9" ht="30.75" customHeight="1" x14ac:dyDescent="0.35">
      <c r="A7" s="39"/>
      <c r="B7" s="328" t="s">
        <v>4</v>
      </c>
      <c r="C7" s="328"/>
      <c r="D7" s="328"/>
      <c r="E7" s="328"/>
      <c r="F7" s="328"/>
      <c r="G7" s="328"/>
      <c r="H7" s="39"/>
      <c r="I7" s="39"/>
    </row>
    <row r="8" spans="1:9" ht="20.65" x14ac:dyDescent="0.6">
      <c r="A8" s="39"/>
      <c r="B8" s="39"/>
      <c r="C8" s="1"/>
      <c r="D8" s="39"/>
      <c r="E8" s="39"/>
      <c r="F8" s="39"/>
      <c r="G8" s="39"/>
      <c r="H8" s="39"/>
      <c r="I8" s="39"/>
    </row>
    <row r="9" spans="1:9" ht="20.65" x14ac:dyDescent="0.6">
      <c r="A9" s="329" t="s">
        <v>5</v>
      </c>
      <c r="B9" s="329"/>
      <c r="C9" s="329"/>
      <c r="D9" s="329"/>
      <c r="E9" s="329"/>
      <c r="F9" s="329"/>
      <c r="G9" s="39"/>
      <c r="H9" s="39"/>
      <c r="I9" s="39"/>
    </row>
    <row r="10" spans="1:9" ht="20.65" x14ac:dyDescent="0.6">
      <c r="A10" s="39"/>
      <c r="B10" s="39"/>
      <c r="C10" s="1"/>
      <c r="D10" s="1"/>
      <c r="E10" s="39"/>
      <c r="F10" s="39"/>
      <c r="G10" s="39"/>
      <c r="H10" s="39"/>
      <c r="I10" s="39"/>
    </row>
    <row r="11" spans="1:9" ht="20.65" x14ac:dyDescent="0.6">
      <c r="A11" s="2" t="s">
        <v>6</v>
      </c>
      <c r="B11" s="2"/>
      <c r="C11" s="39"/>
      <c r="D11" s="1"/>
      <c r="E11" s="39"/>
      <c r="F11" s="39"/>
      <c r="G11" s="39"/>
      <c r="H11" s="39"/>
      <c r="I11" s="39"/>
    </row>
    <row r="12" spans="1:9" ht="10.5" customHeight="1" x14ac:dyDescent="0.6">
      <c r="A12" s="2"/>
      <c r="B12" s="2"/>
      <c r="C12" s="39"/>
      <c r="D12" s="1"/>
      <c r="E12" s="39"/>
      <c r="F12" s="39"/>
      <c r="G12" s="39"/>
      <c r="H12" s="39"/>
      <c r="I12" s="39"/>
    </row>
    <row r="13" spans="1:9" ht="20.65" x14ac:dyDescent="0.6">
      <c r="A13" s="3" t="s">
        <v>7</v>
      </c>
      <c r="B13" s="36" t="s">
        <v>8</v>
      </c>
      <c r="C13" s="39"/>
      <c r="D13" s="39"/>
      <c r="E13" s="39"/>
      <c r="F13" s="39"/>
      <c r="G13" s="39"/>
      <c r="H13" s="39"/>
      <c r="I13" s="39"/>
    </row>
    <row r="14" spans="1:9" ht="36.75" customHeight="1" x14ac:dyDescent="0.35">
      <c r="A14" s="75" t="s">
        <v>9</v>
      </c>
      <c r="B14" s="333" t="s">
        <v>10</v>
      </c>
      <c r="C14" s="334"/>
      <c r="D14" s="334"/>
      <c r="E14" s="334"/>
      <c r="F14" s="334"/>
      <c r="G14" s="334"/>
      <c r="H14" s="334"/>
      <c r="I14" s="334"/>
    </row>
    <row r="15" spans="1:9" ht="33.75" customHeight="1" x14ac:dyDescent="0.35">
      <c r="A15" s="213" t="s">
        <v>145</v>
      </c>
      <c r="B15" s="341" t="s">
        <v>146</v>
      </c>
      <c r="C15" s="342"/>
      <c r="D15" s="342"/>
      <c r="E15" s="342"/>
      <c r="F15" s="342"/>
      <c r="G15" s="342"/>
      <c r="H15" s="342"/>
      <c r="I15" s="342"/>
    </row>
    <row r="16" spans="1:9" ht="13.15" thickBot="1" x14ac:dyDescent="0.4">
      <c r="A16" s="39"/>
      <c r="B16" s="39"/>
      <c r="C16" s="39"/>
      <c r="D16" s="39"/>
      <c r="E16" s="39"/>
      <c r="F16" s="39"/>
      <c r="G16" s="38"/>
      <c r="H16" s="39"/>
      <c r="I16" s="39"/>
    </row>
    <row r="17" spans="1:9" ht="15" x14ac:dyDescent="0.4">
      <c r="A17" s="39"/>
      <c r="B17" s="39"/>
      <c r="C17" s="39"/>
      <c r="D17" s="39"/>
      <c r="E17" s="39"/>
      <c r="F17" s="330" t="s">
        <v>11</v>
      </c>
      <c r="G17" s="331"/>
      <c r="H17" s="332"/>
      <c r="I17" s="39"/>
    </row>
    <row r="18" spans="1:9" ht="28.35" customHeight="1" thickBot="1" x14ac:dyDescent="0.4">
      <c r="A18" s="39"/>
      <c r="B18" s="39"/>
      <c r="C18" s="39"/>
      <c r="D18" s="39"/>
      <c r="E18" s="39"/>
      <c r="F18" s="335" t="s">
        <v>12</v>
      </c>
      <c r="G18" s="336"/>
      <c r="H18" s="193" t="s">
        <v>13</v>
      </c>
      <c r="I18" s="39"/>
    </row>
    <row r="19" spans="1:9" ht="15" x14ac:dyDescent="0.35">
      <c r="B19" s="4" t="s">
        <v>14</v>
      </c>
      <c r="C19" s="337" t="s">
        <v>15</v>
      </c>
      <c r="D19" s="337"/>
      <c r="E19" s="338"/>
      <c r="F19" s="339">
        <f>IDM_2023!E15</f>
        <v>75</v>
      </c>
      <c r="G19" s="340"/>
      <c r="H19" s="192">
        <f>IDM_2023!D15</f>
        <v>7</v>
      </c>
    </row>
    <row r="20" spans="1:9" ht="15" x14ac:dyDescent="0.35">
      <c r="B20" s="5" t="s">
        <v>16</v>
      </c>
      <c r="C20" s="319" t="s">
        <v>17</v>
      </c>
      <c r="D20" s="319"/>
      <c r="E20" s="320"/>
      <c r="F20" s="321">
        <f>IDM_2023!E22</f>
        <v>180</v>
      </c>
      <c r="G20" s="322"/>
      <c r="H20" s="53">
        <f>IDM_2023!D22</f>
        <v>14</v>
      </c>
    </row>
    <row r="21" spans="1:9" ht="15" x14ac:dyDescent="0.35">
      <c r="B21" s="5" t="s">
        <v>18</v>
      </c>
      <c r="C21" s="319" t="s">
        <v>19</v>
      </c>
      <c r="D21" s="319"/>
      <c r="E21" s="320"/>
      <c r="F21" s="321">
        <f>IDM_2023!E35</f>
        <v>390</v>
      </c>
      <c r="G21" s="322"/>
      <c r="H21" s="53">
        <f>IDM_2023!D35</f>
        <v>31</v>
      </c>
    </row>
    <row r="22" spans="1:9" ht="15" x14ac:dyDescent="0.35">
      <c r="B22" s="5" t="s">
        <v>20</v>
      </c>
      <c r="C22" s="319" t="s">
        <v>21</v>
      </c>
      <c r="D22" s="319"/>
      <c r="E22" s="320"/>
      <c r="F22" s="321">
        <f>IDM_2023!E49+IDM_2023!E63</f>
        <v>255</v>
      </c>
      <c r="G22" s="322"/>
      <c r="H22" s="53">
        <f>IDM_2023!D49+IDM_2023!D63-20</f>
        <v>19</v>
      </c>
    </row>
    <row r="23" spans="1:9" ht="15.4" thickBot="1" x14ac:dyDescent="0.45">
      <c r="B23" s="51"/>
      <c r="C23" s="6" t="s">
        <v>22</v>
      </c>
      <c r="D23" s="6"/>
      <c r="F23" s="323">
        <v>0</v>
      </c>
      <c r="G23" s="324"/>
      <c r="H23" s="123">
        <v>20</v>
      </c>
    </row>
    <row r="24" spans="1:9" ht="15.4" thickBot="1" x14ac:dyDescent="0.4">
      <c r="B24" s="7"/>
      <c r="C24" s="8"/>
      <c r="D24" s="9"/>
      <c r="E24" s="52" t="s">
        <v>23</v>
      </c>
      <c r="F24" s="317">
        <f>SUM(F19:G23)</f>
        <v>900</v>
      </c>
      <c r="G24" s="318"/>
      <c r="H24" s="122">
        <f>SUM(H19:H23)</f>
        <v>91</v>
      </c>
    </row>
    <row r="25" spans="1:9" ht="15" x14ac:dyDescent="0.4">
      <c r="B25" s="6"/>
      <c r="C25" s="6"/>
      <c r="D25" s="6"/>
      <c r="E25" s="6"/>
      <c r="F25" s="6"/>
      <c r="G25" s="6"/>
    </row>
    <row r="27" spans="1:9" ht="15" x14ac:dyDescent="0.4">
      <c r="B27" s="10" t="s">
        <v>24</v>
      </c>
      <c r="C27" s="11"/>
    </row>
    <row r="28" spans="1:9" ht="15" x14ac:dyDescent="0.4">
      <c r="B28" s="11"/>
      <c r="C28" s="11"/>
    </row>
    <row r="29" spans="1:9" ht="15" x14ac:dyDescent="0.4">
      <c r="B29" s="11" t="s">
        <v>25</v>
      </c>
      <c r="C29" s="11" t="s">
        <v>26</v>
      </c>
    </row>
    <row r="30" spans="1:9" ht="15" x14ac:dyDescent="0.4">
      <c r="B30" s="11" t="s">
        <v>18</v>
      </c>
      <c r="C30" s="11" t="s">
        <v>27</v>
      </c>
    </row>
    <row r="31" spans="1:9" ht="15" x14ac:dyDescent="0.4">
      <c r="B31" s="11" t="s">
        <v>28</v>
      </c>
      <c r="C31" s="11" t="s">
        <v>29</v>
      </c>
    </row>
    <row r="32" spans="1:9" ht="15" x14ac:dyDescent="0.4">
      <c r="B32" s="11" t="s">
        <v>30</v>
      </c>
      <c r="C32" s="11" t="s">
        <v>31</v>
      </c>
    </row>
    <row r="33" spans="2:9" ht="15" x14ac:dyDescent="0.4">
      <c r="B33" s="11"/>
      <c r="C33" s="11"/>
    </row>
    <row r="34" spans="2:9" ht="15" x14ac:dyDescent="0.4">
      <c r="B34" s="12"/>
      <c r="C34" s="11" t="s">
        <v>32</v>
      </c>
    </row>
    <row r="36" spans="2:9" x14ac:dyDescent="0.35">
      <c r="B36" s="314" t="s">
        <v>172</v>
      </c>
      <c r="C36" s="314"/>
      <c r="D36" s="314"/>
      <c r="E36" s="314"/>
      <c r="F36" s="314"/>
      <c r="G36" s="314"/>
      <c r="H36" s="314"/>
      <c r="I36" s="86"/>
    </row>
    <row r="37" spans="2:9" x14ac:dyDescent="0.35">
      <c r="B37" s="315"/>
      <c r="C37" s="315"/>
      <c r="D37" s="315"/>
      <c r="E37" s="315"/>
      <c r="F37" s="315"/>
      <c r="G37" s="315"/>
      <c r="H37" s="315"/>
      <c r="I37" s="131"/>
    </row>
    <row r="38" spans="2:9" x14ac:dyDescent="0.35">
      <c r="B38" s="316"/>
      <c r="C38" s="316"/>
      <c r="D38" s="316"/>
      <c r="E38" s="316"/>
      <c r="F38" s="316"/>
      <c r="G38" s="316"/>
      <c r="H38" s="316"/>
      <c r="I38" s="126"/>
    </row>
  </sheetData>
  <mergeCells count="23">
    <mergeCell ref="C20:E20"/>
    <mergeCell ref="F20:G20"/>
    <mergeCell ref="A2:H2"/>
    <mergeCell ref="A4:H4"/>
    <mergeCell ref="A5:H5"/>
    <mergeCell ref="B6:G6"/>
    <mergeCell ref="B7:G7"/>
    <mergeCell ref="A9:F9"/>
    <mergeCell ref="F17:H17"/>
    <mergeCell ref="B14:I14"/>
    <mergeCell ref="F18:G18"/>
    <mergeCell ref="C19:E19"/>
    <mergeCell ref="F19:G19"/>
    <mergeCell ref="B15:I15"/>
    <mergeCell ref="B36:H36"/>
    <mergeCell ref="B37:H37"/>
    <mergeCell ref="B38:H38"/>
    <mergeCell ref="F24:G24"/>
    <mergeCell ref="C21:E21"/>
    <mergeCell ref="F21:G21"/>
    <mergeCell ref="C22:E22"/>
    <mergeCell ref="F22:G22"/>
    <mergeCell ref="F23:G23"/>
  </mergeCells>
  <phoneticPr fontId="0" type="noConversion"/>
  <pageMargins left="0.51" right="0.54" top="1" bottom="1" header="0.5" footer="0.5"/>
  <pageSetup paperSize="9" orientation="portrait" r:id="rId1"/>
  <headerFooter alignWithMargins="0"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2:W136"/>
  <sheetViews>
    <sheetView tabSelected="1" topLeftCell="A116" zoomScaleSheetLayoutView="100" workbookViewId="0">
      <selection activeCell="V1" sqref="V1:V1048576"/>
    </sheetView>
  </sheetViews>
  <sheetFormatPr defaultColWidth="9.1328125" defaultRowHeight="12.75" x14ac:dyDescent="0.35"/>
  <cols>
    <col min="1" max="1" width="14.6640625" style="172" customWidth="1"/>
    <col min="2" max="2" width="8" style="86" customWidth="1"/>
    <col min="3" max="3" width="42.33203125" style="86" bestFit="1" customWidth="1"/>
    <col min="4" max="4" width="5.86328125" style="86" customWidth="1"/>
    <col min="5" max="5" width="6.6640625" style="86" customWidth="1"/>
    <col min="6" max="7" width="2.53125" style="42" customWidth="1"/>
    <col min="8" max="8" width="3.33203125" style="42" bestFit="1" customWidth="1"/>
    <col min="9" max="9" width="2.53125" style="42" customWidth="1"/>
    <col min="10" max="10" width="3.53125" style="42" customWidth="1"/>
    <col min="11" max="12" width="2.53125" style="42" customWidth="1"/>
    <col min="13" max="13" width="3.1328125" style="42" bestFit="1" customWidth="1"/>
    <col min="14" max="14" width="2.53125" style="42" customWidth="1"/>
    <col min="15" max="15" width="3.6640625" style="42" customWidth="1"/>
    <col min="16" max="19" width="2.53125" style="42" customWidth="1"/>
    <col min="20" max="20" width="3.6640625" style="42" customWidth="1"/>
    <col min="21" max="21" width="14.53125" style="39" customWidth="1"/>
    <col min="22" max="22" width="14.53125" style="42" customWidth="1"/>
    <col min="23" max="23" width="42.33203125" style="86" bestFit="1" customWidth="1"/>
    <col min="24" max="16384" width="9.1328125" style="86"/>
  </cols>
  <sheetData>
    <row r="2" spans="1:22" ht="13.15" thickBot="1" x14ac:dyDescent="0.4"/>
    <row r="3" spans="1:22" ht="18" thickBot="1" x14ac:dyDescent="0.4">
      <c r="B3" s="364" t="s">
        <v>33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V3" s="305"/>
    </row>
    <row r="4" spans="1:22" ht="13.15" x14ac:dyDescent="0.35"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V4" s="128"/>
    </row>
    <row r="5" spans="1:22" ht="13.15" thickBot="1" x14ac:dyDescent="0.4">
      <c r="D5" s="163"/>
    </row>
    <row r="6" spans="1:22" ht="13.15" thickBot="1" x14ac:dyDescent="0.4">
      <c r="A6" s="377" t="s">
        <v>170</v>
      </c>
      <c r="B6" s="366" t="s">
        <v>34</v>
      </c>
      <c r="C6" s="164"/>
      <c r="D6" s="369"/>
      <c r="E6" s="372" t="s">
        <v>35</v>
      </c>
      <c r="F6" s="355" t="s">
        <v>36</v>
      </c>
      <c r="G6" s="356"/>
      <c r="H6" s="356"/>
      <c r="I6" s="356"/>
      <c r="J6" s="356"/>
      <c r="K6" s="356"/>
      <c r="L6" s="356"/>
      <c r="M6" s="356"/>
      <c r="N6" s="356"/>
      <c r="O6" s="357"/>
      <c r="P6" s="355" t="s">
        <v>37</v>
      </c>
      <c r="Q6" s="356"/>
      <c r="R6" s="356"/>
      <c r="S6" s="356"/>
      <c r="T6" s="356"/>
      <c r="V6" s="306"/>
    </row>
    <row r="7" spans="1:22" ht="13.5" thickTop="1" thickBot="1" x14ac:dyDescent="0.4">
      <c r="A7" s="378"/>
      <c r="B7" s="367"/>
      <c r="C7" s="165" t="s">
        <v>38</v>
      </c>
      <c r="D7" s="370"/>
      <c r="E7" s="373"/>
      <c r="F7" s="375" t="s">
        <v>39</v>
      </c>
      <c r="G7" s="376"/>
      <c r="H7" s="376"/>
      <c r="I7" s="376"/>
      <c r="J7" s="361" t="s">
        <v>40</v>
      </c>
      <c r="K7" s="375" t="s">
        <v>41</v>
      </c>
      <c r="L7" s="376"/>
      <c r="M7" s="376"/>
      <c r="N7" s="376"/>
      <c r="O7" s="361" t="s">
        <v>40</v>
      </c>
      <c r="P7" s="375" t="s">
        <v>42</v>
      </c>
      <c r="Q7" s="376"/>
      <c r="R7" s="376"/>
      <c r="S7" s="376"/>
      <c r="T7" s="351" t="s">
        <v>40</v>
      </c>
      <c r="V7" s="307"/>
    </row>
    <row r="8" spans="1:22" ht="13.5" thickTop="1" thickBot="1" x14ac:dyDescent="0.4">
      <c r="A8" s="379"/>
      <c r="B8" s="368"/>
      <c r="C8" s="166"/>
      <c r="D8" s="371"/>
      <c r="E8" s="374"/>
      <c r="F8" s="132" t="s">
        <v>25</v>
      </c>
      <c r="G8" s="133" t="s">
        <v>43</v>
      </c>
      <c r="H8" s="133" t="s">
        <v>28</v>
      </c>
      <c r="I8" s="133" t="s">
        <v>30</v>
      </c>
      <c r="J8" s="362"/>
      <c r="K8" s="132" t="s">
        <v>25</v>
      </c>
      <c r="L8" s="133" t="s">
        <v>43</v>
      </c>
      <c r="M8" s="133" t="s">
        <v>28</v>
      </c>
      <c r="N8" s="133" t="s">
        <v>30</v>
      </c>
      <c r="O8" s="362"/>
      <c r="P8" s="132" t="s">
        <v>25</v>
      </c>
      <c r="Q8" s="133" t="s">
        <v>43</v>
      </c>
      <c r="R8" s="133" t="s">
        <v>28</v>
      </c>
      <c r="S8" s="133" t="s">
        <v>30</v>
      </c>
      <c r="T8" s="352"/>
      <c r="V8" s="307"/>
    </row>
    <row r="10" spans="1:22" ht="15.4" thickBot="1" x14ac:dyDescent="0.4">
      <c r="B10" s="380" t="s">
        <v>44</v>
      </c>
      <c r="C10" s="380"/>
      <c r="D10" s="380"/>
      <c r="E10" s="380"/>
      <c r="F10" s="380"/>
      <c r="G10" s="380"/>
      <c r="H10" s="380"/>
      <c r="I10" s="380"/>
      <c r="J10" s="380"/>
    </row>
    <row r="11" spans="1:22" ht="13.15" x14ac:dyDescent="0.35">
      <c r="A11" s="238"/>
      <c r="B11" s="134" t="s">
        <v>45</v>
      </c>
      <c r="C11" s="178" t="s">
        <v>46</v>
      </c>
      <c r="D11" s="179"/>
      <c r="E11" s="101">
        <f>15*(SUM(F11:I11,K11:N11,P11:S11))</f>
        <v>30</v>
      </c>
      <c r="F11" s="102"/>
      <c r="G11" s="103"/>
      <c r="H11" s="103"/>
      <c r="I11" s="103"/>
      <c r="J11" s="180"/>
      <c r="K11" s="102"/>
      <c r="L11" s="103">
        <v>2</v>
      </c>
      <c r="M11" s="103"/>
      <c r="N11" s="103"/>
      <c r="O11" s="180">
        <v>2</v>
      </c>
      <c r="P11" s="102"/>
      <c r="Q11" s="103"/>
      <c r="R11" s="103"/>
      <c r="S11" s="103"/>
      <c r="T11" s="181"/>
      <c r="V11" s="308"/>
    </row>
    <row r="12" spans="1:22" ht="13.15" x14ac:dyDescent="0.35">
      <c r="A12" s="238"/>
      <c r="B12" s="191" t="s">
        <v>47</v>
      </c>
      <c r="C12" s="175" t="s">
        <v>48</v>
      </c>
      <c r="D12" s="41"/>
      <c r="E12" s="239">
        <f t="shared" ref="E12:E13" si="0">15*(SUM(F12:I12,K12:N12,P12:S12))</f>
        <v>15</v>
      </c>
      <c r="F12" s="108">
        <v>1</v>
      </c>
      <c r="G12" s="109"/>
      <c r="H12" s="109"/>
      <c r="I12" s="109"/>
      <c r="J12" s="176">
        <v>2</v>
      </c>
      <c r="K12" s="108"/>
      <c r="L12" s="109"/>
      <c r="M12" s="109"/>
      <c r="N12" s="109"/>
      <c r="O12" s="177"/>
      <c r="P12" s="108"/>
      <c r="Q12" s="109"/>
      <c r="R12" s="109"/>
      <c r="S12" s="109"/>
      <c r="T12" s="176"/>
      <c r="V12" s="309"/>
    </row>
    <row r="13" spans="1:22" ht="13.15" x14ac:dyDescent="0.35">
      <c r="A13" s="238"/>
      <c r="B13" s="174" t="s">
        <v>49</v>
      </c>
      <c r="C13" s="185" t="s">
        <v>50</v>
      </c>
      <c r="D13" s="186"/>
      <c r="E13" s="107">
        <f t="shared" si="0"/>
        <v>15</v>
      </c>
      <c r="F13" s="187"/>
      <c r="G13" s="188"/>
      <c r="H13" s="188"/>
      <c r="I13" s="188"/>
      <c r="J13" s="189"/>
      <c r="K13" s="187"/>
      <c r="L13" s="188"/>
      <c r="M13" s="188"/>
      <c r="N13" s="188"/>
      <c r="O13" s="189"/>
      <c r="P13" s="187">
        <v>1</v>
      </c>
      <c r="Q13" s="188"/>
      <c r="R13" s="188"/>
      <c r="S13" s="188"/>
      <c r="T13" s="190">
        <v>2</v>
      </c>
      <c r="V13" s="309"/>
    </row>
    <row r="14" spans="1:22" ht="25.9" thickBot="1" x14ac:dyDescent="0.4">
      <c r="A14" s="238"/>
      <c r="B14" s="194" t="s">
        <v>51</v>
      </c>
      <c r="C14" s="182" t="s">
        <v>52</v>
      </c>
      <c r="D14" s="183"/>
      <c r="E14" s="216">
        <f>15*(SUM(F14:I14,K14:N14,P14:S14))</f>
        <v>15</v>
      </c>
      <c r="F14" s="115"/>
      <c r="G14" s="116"/>
      <c r="H14" s="116"/>
      <c r="I14" s="116"/>
      <c r="J14" s="121"/>
      <c r="K14" s="115"/>
      <c r="L14" s="116"/>
      <c r="M14" s="116"/>
      <c r="N14" s="116"/>
      <c r="O14" s="121"/>
      <c r="P14" s="115">
        <v>1</v>
      </c>
      <c r="Q14" s="116"/>
      <c r="R14" s="116"/>
      <c r="S14" s="116"/>
      <c r="T14" s="124">
        <v>1</v>
      </c>
      <c r="V14" s="308"/>
    </row>
    <row r="15" spans="1:22" x14ac:dyDescent="0.35">
      <c r="C15" s="135" t="s">
        <v>53</v>
      </c>
      <c r="D15" s="35">
        <f>J15+O15+T15</f>
        <v>7</v>
      </c>
      <c r="E15" s="34">
        <f t="shared" ref="E15:T15" si="1">SUM(E11:E14)</f>
        <v>75</v>
      </c>
      <c r="F15" s="35">
        <f t="shared" si="1"/>
        <v>1</v>
      </c>
      <c r="G15" s="35">
        <f t="shared" si="1"/>
        <v>0</v>
      </c>
      <c r="H15" s="35">
        <f t="shared" si="1"/>
        <v>0</v>
      </c>
      <c r="I15" s="35">
        <f t="shared" si="1"/>
        <v>0</v>
      </c>
      <c r="J15" s="35">
        <f t="shared" si="1"/>
        <v>2</v>
      </c>
      <c r="K15" s="35">
        <f t="shared" si="1"/>
        <v>0</v>
      </c>
      <c r="L15" s="35">
        <f t="shared" si="1"/>
        <v>2</v>
      </c>
      <c r="M15" s="35">
        <f t="shared" si="1"/>
        <v>0</v>
      </c>
      <c r="N15" s="35">
        <f t="shared" si="1"/>
        <v>0</v>
      </c>
      <c r="O15" s="35">
        <f t="shared" si="1"/>
        <v>2</v>
      </c>
      <c r="P15" s="35">
        <f t="shared" si="1"/>
        <v>2</v>
      </c>
      <c r="Q15" s="35">
        <f t="shared" si="1"/>
        <v>0</v>
      </c>
      <c r="R15" s="35">
        <f t="shared" si="1"/>
        <v>0</v>
      </c>
      <c r="S15" s="35">
        <f t="shared" si="1"/>
        <v>0</v>
      </c>
      <c r="T15" s="35">
        <f t="shared" si="1"/>
        <v>3</v>
      </c>
      <c r="V15" s="83"/>
    </row>
    <row r="16" spans="1:22" x14ac:dyDescent="0.35">
      <c r="C16" s="136"/>
      <c r="D16" s="82"/>
      <c r="E16" s="82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V16" s="83"/>
    </row>
    <row r="17" spans="1:22" ht="15.4" thickBot="1" x14ac:dyDescent="0.4">
      <c r="A17" s="240"/>
      <c r="B17" s="381" t="s">
        <v>54</v>
      </c>
      <c r="C17" s="381"/>
      <c r="D17" s="381"/>
      <c r="E17" s="381"/>
      <c r="F17" s="381"/>
      <c r="G17" s="381"/>
      <c r="H17" s="381"/>
      <c r="I17" s="381"/>
      <c r="J17" s="381"/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V17" s="129"/>
    </row>
    <row r="18" spans="1:22" ht="13.15" x14ac:dyDescent="0.35">
      <c r="A18" s="238"/>
      <c r="B18" s="205" t="s">
        <v>55</v>
      </c>
      <c r="C18" s="87" t="s">
        <v>56</v>
      </c>
      <c r="D18" s="43"/>
      <c r="E18" s="101">
        <f t="shared" ref="E18:E21" si="2">15*(SUM(F18:I18,K18:N18,P18:S18))</f>
        <v>45</v>
      </c>
      <c r="F18" s="17"/>
      <c r="G18" s="18"/>
      <c r="H18" s="18"/>
      <c r="I18" s="18"/>
      <c r="J18" s="19"/>
      <c r="K18" s="17">
        <v>1</v>
      </c>
      <c r="L18" s="18">
        <v>2</v>
      </c>
      <c r="M18" s="18"/>
      <c r="N18" s="18"/>
      <c r="O18" s="19">
        <v>3</v>
      </c>
      <c r="P18" s="17"/>
      <c r="Q18" s="18"/>
      <c r="R18" s="18"/>
      <c r="S18" s="18"/>
      <c r="T18" s="20"/>
      <c r="U18" s="39" t="s">
        <v>144</v>
      </c>
      <c r="V18" s="310"/>
    </row>
    <row r="19" spans="1:22" ht="13.5" x14ac:dyDescent="0.35">
      <c r="A19" s="238"/>
      <c r="B19" s="184" t="s">
        <v>57</v>
      </c>
      <c r="C19" s="217" t="s">
        <v>123</v>
      </c>
      <c r="D19" s="37"/>
      <c r="E19" s="107">
        <f t="shared" si="2"/>
        <v>45</v>
      </c>
      <c r="F19" s="85">
        <v>1</v>
      </c>
      <c r="G19" s="14"/>
      <c r="H19" s="14">
        <v>2</v>
      </c>
      <c r="I19" s="14"/>
      <c r="J19" s="77">
        <v>4</v>
      </c>
      <c r="K19" s="13"/>
      <c r="L19" s="14"/>
      <c r="M19" s="14"/>
      <c r="N19" s="14"/>
      <c r="O19" s="22"/>
      <c r="P19" s="13"/>
      <c r="Q19" s="14"/>
      <c r="R19" s="14"/>
      <c r="S19" s="14"/>
      <c r="T19" s="22"/>
      <c r="U19" s="39" t="s">
        <v>144</v>
      </c>
      <c r="V19" s="310"/>
    </row>
    <row r="20" spans="1:22" ht="13.15" x14ac:dyDescent="0.35">
      <c r="A20" s="238"/>
      <c r="B20" s="137" t="s">
        <v>58</v>
      </c>
      <c r="C20" s="232" t="s">
        <v>129</v>
      </c>
      <c r="D20" s="37"/>
      <c r="E20" s="107">
        <f t="shared" si="2"/>
        <v>30</v>
      </c>
      <c r="F20" s="13">
        <v>1</v>
      </c>
      <c r="G20" s="14">
        <v>1</v>
      </c>
      <c r="H20" s="14"/>
      <c r="I20" s="14"/>
      <c r="J20" s="77">
        <v>3</v>
      </c>
      <c r="K20" s="138"/>
      <c r="L20" s="14"/>
      <c r="M20" s="14"/>
      <c r="N20" s="14"/>
      <c r="O20" s="15"/>
      <c r="P20" s="13"/>
      <c r="Q20" s="14"/>
      <c r="R20" s="14"/>
      <c r="S20" s="14"/>
      <c r="T20" s="22"/>
      <c r="U20" s="39" t="s">
        <v>144</v>
      </c>
      <c r="V20" s="310"/>
    </row>
    <row r="21" spans="1:22" ht="13.5" thickBot="1" x14ac:dyDescent="0.4">
      <c r="A21" s="238"/>
      <c r="B21" s="120" t="s">
        <v>59</v>
      </c>
      <c r="C21" s="233" t="s">
        <v>130</v>
      </c>
      <c r="D21" s="44"/>
      <c r="E21" s="127">
        <f t="shared" si="2"/>
        <v>60</v>
      </c>
      <c r="F21" s="25"/>
      <c r="G21" s="26"/>
      <c r="H21" s="26"/>
      <c r="I21" s="26"/>
      <c r="J21" s="139"/>
      <c r="K21" s="25">
        <v>2</v>
      </c>
      <c r="L21" s="26">
        <v>2</v>
      </c>
      <c r="M21" s="26"/>
      <c r="N21" s="26"/>
      <c r="O21" s="139">
        <v>4</v>
      </c>
      <c r="P21" s="140"/>
      <c r="Q21" s="26"/>
      <c r="R21" s="26"/>
      <c r="S21" s="26"/>
      <c r="T21" s="139"/>
      <c r="U21" s="39" t="s">
        <v>144</v>
      </c>
      <c r="V21" s="310"/>
    </row>
    <row r="22" spans="1:22" x14ac:dyDescent="0.35">
      <c r="C22" s="135" t="s">
        <v>53</v>
      </c>
      <c r="D22" s="35">
        <f>J22+O22+T22</f>
        <v>14</v>
      </c>
      <c r="E22" s="34">
        <f t="shared" ref="E22:T22" si="3">SUM(E18:E21)</f>
        <v>180</v>
      </c>
      <c r="F22" s="35">
        <f t="shared" si="3"/>
        <v>2</v>
      </c>
      <c r="G22" s="35">
        <f t="shared" si="3"/>
        <v>1</v>
      </c>
      <c r="H22" s="35">
        <f t="shared" si="3"/>
        <v>2</v>
      </c>
      <c r="I22" s="35">
        <f t="shared" si="3"/>
        <v>0</v>
      </c>
      <c r="J22" s="35">
        <f t="shared" si="3"/>
        <v>7</v>
      </c>
      <c r="K22" s="35">
        <f t="shared" si="3"/>
        <v>3</v>
      </c>
      <c r="L22" s="35">
        <f t="shared" si="3"/>
        <v>4</v>
      </c>
      <c r="M22" s="35">
        <f t="shared" si="3"/>
        <v>0</v>
      </c>
      <c r="N22" s="35">
        <f t="shared" si="3"/>
        <v>0</v>
      </c>
      <c r="O22" s="35">
        <f t="shared" si="3"/>
        <v>7</v>
      </c>
      <c r="P22" s="35">
        <f t="shared" si="3"/>
        <v>0</v>
      </c>
      <c r="Q22" s="35">
        <f t="shared" si="3"/>
        <v>0</v>
      </c>
      <c r="R22" s="35">
        <f t="shared" si="3"/>
        <v>0</v>
      </c>
      <c r="S22" s="35">
        <f t="shared" si="3"/>
        <v>0</v>
      </c>
      <c r="T22" s="35">
        <f t="shared" si="3"/>
        <v>0</v>
      </c>
      <c r="V22" s="83"/>
    </row>
    <row r="23" spans="1:22" x14ac:dyDescent="0.35">
      <c r="D23" s="42"/>
      <c r="E23" s="42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V23" s="130"/>
    </row>
    <row r="24" spans="1:22" ht="15" x14ac:dyDescent="0.35">
      <c r="B24" s="380" t="s">
        <v>60</v>
      </c>
      <c r="C24" s="380"/>
      <c r="D24" s="380"/>
      <c r="E24" s="38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V24" s="130"/>
    </row>
    <row r="25" spans="1:22" ht="13.15" thickBot="1" x14ac:dyDescent="0.4">
      <c r="D25" s="42"/>
      <c r="E25" s="42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V25" s="130"/>
    </row>
    <row r="26" spans="1:22" ht="13.15" x14ac:dyDescent="0.35">
      <c r="A26" s="238"/>
      <c r="B26" s="205" t="s">
        <v>147</v>
      </c>
      <c r="C26" s="220" t="s">
        <v>131</v>
      </c>
      <c r="D26" s="43"/>
      <c r="E26" s="101">
        <f t="shared" ref="E26:E34" si="4">15*(SUM(F26:I26,K26:N26,P26:S26))</f>
        <v>30</v>
      </c>
      <c r="F26" s="17"/>
      <c r="G26" s="18"/>
      <c r="H26" s="18"/>
      <c r="I26" s="18"/>
      <c r="J26" s="19"/>
      <c r="K26" s="17">
        <v>1</v>
      </c>
      <c r="L26" s="18"/>
      <c r="M26" s="18">
        <v>1</v>
      </c>
      <c r="N26" s="18"/>
      <c r="O26" s="20">
        <v>3</v>
      </c>
      <c r="P26" s="17"/>
      <c r="Q26" s="18"/>
      <c r="R26" s="18"/>
      <c r="S26" s="18"/>
      <c r="T26" s="21"/>
      <c r="U26" s="39" t="s">
        <v>144</v>
      </c>
      <c r="V26" s="310"/>
    </row>
    <row r="27" spans="1:22" ht="13.15" x14ac:dyDescent="0.35">
      <c r="A27" s="238"/>
      <c r="B27" s="137" t="s">
        <v>148</v>
      </c>
      <c r="C27" s="59" t="s">
        <v>61</v>
      </c>
      <c r="D27" s="40"/>
      <c r="E27" s="107">
        <f t="shared" si="4"/>
        <v>45</v>
      </c>
      <c r="F27" s="13">
        <v>1</v>
      </c>
      <c r="G27" s="14"/>
      <c r="H27" s="14">
        <v>2</v>
      </c>
      <c r="I27" s="14"/>
      <c r="J27" s="15">
        <v>4</v>
      </c>
      <c r="K27" s="13"/>
      <c r="L27" s="14"/>
      <c r="M27" s="14"/>
      <c r="N27" s="14"/>
      <c r="O27" s="22"/>
      <c r="P27" s="13"/>
      <c r="Q27" s="14"/>
      <c r="R27" s="14"/>
      <c r="S27" s="14"/>
      <c r="T27" s="16"/>
      <c r="U27" s="39" t="s">
        <v>144</v>
      </c>
      <c r="V27" s="310"/>
    </row>
    <row r="28" spans="1:22" ht="13.15" x14ac:dyDescent="0.35">
      <c r="A28" s="238"/>
      <c r="B28" s="137" t="s">
        <v>149</v>
      </c>
      <c r="C28" s="221" t="s">
        <v>132</v>
      </c>
      <c r="D28" s="37"/>
      <c r="E28" s="107">
        <f t="shared" si="4"/>
        <v>45</v>
      </c>
      <c r="F28" s="13">
        <v>1</v>
      </c>
      <c r="G28" s="14"/>
      <c r="H28" s="14">
        <v>2</v>
      </c>
      <c r="I28" s="14"/>
      <c r="J28" s="15">
        <v>3</v>
      </c>
      <c r="K28" s="13"/>
      <c r="L28" s="14"/>
      <c r="M28" s="14"/>
      <c r="N28" s="14"/>
      <c r="O28" s="22"/>
      <c r="P28" s="13"/>
      <c r="Q28" s="14"/>
      <c r="R28" s="14"/>
      <c r="S28" s="14"/>
      <c r="T28" s="16"/>
      <c r="V28" s="310"/>
    </row>
    <row r="29" spans="1:22" ht="13.15" x14ac:dyDescent="0.35">
      <c r="A29" s="238"/>
      <c r="B29" s="137" t="s">
        <v>150</v>
      </c>
      <c r="C29" s="221" t="s">
        <v>133</v>
      </c>
      <c r="D29" s="23"/>
      <c r="E29" s="107">
        <f t="shared" si="4"/>
        <v>45</v>
      </c>
      <c r="F29" s="13"/>
      <c r="G29" s="14"/>
      <c r="H29" s="14"/>
      <c r="I29" s="14"/>
      <c r="J29" s="16"/>
      <c r="K29" s="13">
        <v>1</v>
      </c>
      <c r="L29" s="14"/>
      <c r="M29" s="14">
        <v>2</v>
      </c>
      <c r="N29" s="14"/>
      <c r="O29" s="77">
        <v>3</v>
      </c>
      <c r="P29" s="13"/>
      <c r="Q29" s="14"/>
      <c r="R29" s="14"/>
      <c r="S29" s="14"/>
      <c r="T29" s="15"/>
      <c r="U29" s="39" t="s">
        <v>144</v>
      </c>
      <c r="V29" s="308"/>
    </row>
    <row r="30" spans="1:22" ht="13.15" x14ac:dyDescent="0.35">
      <c r="A30" s="238"/>
      <c r="B30" s="137" t="s">
        <v>151</v>
      </c>
      <c r="C30" s="221" t="s">
        <v>134</v>
      </c>
      <c r="D30" s="24"/>
      <c r="E30" s="107">
        <f t="shared" si="4"/>
        <v>60</v>
      </c>
      <c r="F30" s="241">
        <v>2</v>
      </c>
      <c r="G30" s="14"/>
      <c r="H30" s="202">
        <v>2</v>
      </c>
      <c r="I30" s="14"/>
      <c r="J30" s="242">
        <v>5</v>
      </c>
      <c r="K30" s="13"/>
      <c r="L30" s="14"/>
      <c r="M30" s="14"/>
      <c r="N30" s="14"/>
      <c r="O30" s="77"/>
      <c r="P30" s="13"/>
      <c r="Q30" s="14"/>
      <c r="R30" s="14"/>
      <c r="S30" s="14"/>
      <c r="T30" s="15"/>
      <c r="U30" s="39" t="s">
        <v>144</v>
      </c>
      <c r="V30" s="308"/>
    </row>
    <row r="31" spans="1:22" ht="13.15" x14ac:dyDescent="0.35">
      <c r="A31" s="238"/>
      <c r="B31" s="137" t="s">
        <v>152</v>
      </c>
      <c r="C31" s="221" t="s">
        <v>142</v>
      </c>
      <c r="D31" s="41"/>
      <c r="E31" s="107">
        <f t="shared" si="4"/>
        <v>60</v>
      </c>
      <c r="F31" s="13"/>
      <c r="G31" s="14"/>
      <c r="H31" s="14"/>
      <c r="I31" s="14"/>
      <c r="J31" s="16"/>
      <c r="K31" s="241">
        <v>2</v>
      </c>
      <c r="L31" s="14"/>
      <c r="M31" s="202">
        <v>2</v>
      </c>
      <c r="N31" s="243"/>
      <c r="O31" s="244">
        <v>4</v>
      </c>
      <c r="P31" s="13"/>
      <c r="Q31" s="14"/>
      <c r="R31" s="14"/>
      <c r="S31" s="14"/>
      <c r="T31" s="15"/>
      <c r="U31" s="39" t="s">
        <v>144</v>
      </c>
      <c r="V31" s="308"/>
    </row>
    <row r="32" spans="1:22" ht="13.15" x14ac:dyDescent="0.35">
      <c r="A32" s="238"/>
      <c r="B32" s="137" t="s">
        <v>153</v>
      </c>
      <c r="C32" s="221" t="s">
        <v>135</v>
      </c>
      <c r="D32" s="41"/>
      <c r="E32" s="107">
        <f t="shared" si="4"/>
        <v>30</v>
      </c>
      <c r="F32" s="245">
        <v>1</v>
      </c>
      <c r="G32" s="243"/>
      <c r="H32" s="243">
        <v>1</v>
      </c>
      <c r="I32" s="243"/>
      <c r="J32" s="244">
        <v>3</v>
      </c>
      <c r="K32" s="13"/>
      <c r="L32" s="14"/>
      <c r="M32" s="14"/>
      <c r="N32" s="14"/>
      <c r="O32" s="16"/>
      <c r="P32" s="13"/>
      <c r="Q32" s="14"/>
      <c r="R32" s="14"/>
      <c r="S32" s="14"/>
      <c r="T32" s="15"/>
      <c r="U32" s="39" t="s">
        <v>144</v>
      </c>
      <c r="V32" s="303"/>
    </row>
    <row r="33" spans="1:22" ht="13.15" x14ac:dyDescent="0.35">
      <c r="A33" s="238"/>
      <c r="B33" s="137" t="s">
        <v>154</v>
      </c>
      <c r="C33" s="49" t="s">
        <v>62</v>
      </c>
      <c r="D33" s="41"/>
      <c r="E33" s="107">
        <f t="shared" si="4"/>
        <v>30</v>
      </c>
      <c r="F33" s="13"/>
      <c r="G33" s="14"/>
      <c r="H33" s="14">
        <v>2</v>
      </c>
      <c r="I33" s="14"/>
      <c r="J33" s="15">
        <v>2</v>
      </c>
      <c r="K33" s="13"/>
      <c r="L33" s="14"/>
      <c r="M33" s="14"/>
      <c r="N33" s="14"/>
      <c r="O33" s="22"/>
      <c r="P33" s="13"/>
      <c r="Q33" s="14"/>
      <c r="R33" s="14"/>
      <c r="S33" s="14"/>
      <c r="T33" s="16"/>
      <c r="U33" s="39" t="s">
        <v>144</v>
      </c>
      <c r="V33" s="310"/>
    </row>
    <row r="34" spans="1:22" ht="25.9" thickBot="1" x14ac:dyDescent="0.4">
      <c r="A34" s="238"/>
      <c r="B34" s="120" t="s">
        <v>155</v>
      </c>
      <c r="C34" s="231" t="s">
        <v>143</v>
      </c>
      <c r="D34" s="44"/>
      <c r="E34" s="127">
        <f t="shared" si="4"/>
        <v>45</v>
      </c>
      <c r="F34" s="25">
        <v>1</v>
      </c>
      <c r="G34" s="26"/>
      <c r="H34" s="26">
        <v>2</v>
      </c>
      <c r="I34" s="26"/>
      <c r="J34" s="76">
        <v>4</v>
      </c>
      <c r="K34" s="25"/>
      <c r="L34" s="26"/>
      <c r="M34" s="26"/>
      <c r="N34" s="26"/>
      <c r="O34" s="27"/>
      <c r="P34" s="25"/>
      <c r="Q34" s="26"/>
      <c r="R34" s="26"/>
      <c r="S34" s="26"/>
      <c r="T34" s="27"/>
      <c r="V34" s="303"/>
    </row>
    <row r="35" spans="1:22" x14ac:dyDescent="0.35">
      <c r="C35" s="135" t="s">
        <v>53</v>
      </c>
      <c r="D35" s="35">
        <f>J35+O35+T35</f>
        <v>31</v>
      </c>
      <c r="E35" s="34">
        <f t="shared" ref="E35:T35" si="5">SUM(E26:E34)</f>
        <v>390</v>
      </c>
      <c r="F35" s="35">
        <f t="shared" si="5"/>
        <v>6</v>
      </c>
      <c r="G35" s="35">
        <f t="shared" si="5"/>
        <v>0</v>
      </c>
      <c r="H35" s="35">
        <f t="shared" si="5"/>
        <v>11</v>
      </c>
      <c r="I35" s="35">
        <f t="shared" si="5"/>
        <v>0</v>
      </c>
      <c r="J35" s="35">
        <f t="shared" si="5"/>
        <v>21</v>
      </c>
      <c r="K35" s="35">
        <f t="shared" si="5"/>
        <v>4</v>
      </c>
      <c r="L35" s="35">
        <f t="shared" si="5"/>
        <v>0</v>
      </c>
      <c r="M35" s="35">
        <f t="shared" si="5"/>
        <v>5</v>
      </c>
      <c r="N35" s="35">
        <f t="shared" si="5"/>
        <v>0</v>
      </c>
      <c r="O35" s="35">
        <f t="shared" si="5"/>
        <v>10</v>
      </c>
      <c r="P35" s="35">
        <f t="shared" si="5"/>
        <v>0</v>
      </c>
      <c r="Q35" s="35">
        <f t="shared" si="5"/>
        <v>0</v>
      </c>
      <c r="R35" s="35">
        <f t="shared" si="5"/>
        <v>0</v>
      </c>
      <c r="S35" s="35">
        <f t="shared" si="5"/>
        <v>0</v>
      </c>
      <c r="T35" s="35">
        <f t="shared" si="5"/>
        <v>0</v>
      </c>
      <c r="V35" s="83"/>
    </row>
    <row r="36" spans="1:22" x14ac:dyDescent="0.35">
      <c r="C36" s="136"/>
      <c r="D36" s="83"/>
      <c r="E36" s="82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V36" s="83"/>
    </row>
    <row r="37" spans="1:22" x14ac:dyDescent="0.35">
      <c r="C37" s="136"/>
      <c r="D37" s="42"/>
      <c r="E37" s="42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V37" s="130"/>
    </row>
    <row r="38" spans="1:22" x14ac:dyDescent="0.35"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</row>
    <row r="39" spans="1:22" s="148" customFormat="1" ht="15" x14ac:dyDescent="0.35">
      <c r="A39" s="129"/>
      <c r="B39" s="148" t="s">
        <v>63</v>
      </c>
      <c r="U39" s="39"/>
      <c r="V39" s="129"/>
    </row>
    <row r="40" spans="1:22" ht="13.15" thickBot="1" x14ac:dyDescent="0.4">
      <c r="D40" s="42"/>
      <c r="E40" s="42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V40" s="130"/>
    </row>
    <row r="41" spans="1:22" ht="13.15" x14ac:dyDescent="0.35">
      <c r="A41" s="238"/>
      <c r="B41" s="61" t="s">
        <v>64</v>
      </c>
      <c r="C41" s="220" t="s">
        <v>136</v>
      </c>
      <c r="D41" s="43"/>
      <c r="E41" s="101">
        <f t="shared" ref="E41:E48" si="6">15*(SUM(F41:I41,K41:N41,P41:S41))</f>
        <v>45</v>
      </c>
      <c r="F41" s="17"/>
      <c r="G41" s="18"/>
      <c r="H41" s="18"/>
      <c r="I41" s="18"/>
      <c r="J41" s="21"/>
      <c r="K41" s="17"/>
      <c r="L41" s="18"/>
      <c r="M41" s="18"/>
      <c r="N41" s="18"/>
      <c r="O41" s="99"/>
      <c r="P41" s="100">
        <v>1</v>
      </c>
      <c r="Q41" s="18"/>
      <c r="R41" s="18">
        <v>2</v>
      </c>
      <c r="S41" s="18"/>
      <c r="T41" s="99">
        <v>3</v>
      </c>
      <c r="U41" s="39" t="s">
        <v>144</v>
      </c>
      <c r="V41" s="304"/>
    </row>
    <row r="42" spans="1:22" ht="25.5" x14ac:dyDescent="0.35">
      <c r="A42" s="238"/>
      <c r="B42" s="58" t="s">
        <v>65</v>
      </c>
      <c r="C42" s="219" t="s">
        <v>113</v>
      </c>
      <c r="D42" s="37"/>
      <c r="E42" s="107">
        <f t="shared" si="6"/>
        <v>30</v>
      </c>
      <c r="F42" s="13"/>
      <c r="G42" s="14"/>
      <c r="H42" s="14"/>
      <c r="I42" s="14"/>
      <c r="J42" s="16"/>
      <c r="K42" s="85">
        <v>1</v>
      </c>
      <c r="L42" s="14"/>
      <c r="M42" s="14">
        <v>1</v>
      </c>
      <c r="N42" s="14"/>
      <c r="O42" s="77">
        <v>4</v>
      </c>
      <c r="P42" s="13"/>
      <c r="Q42" s="14"/>
      <c r="R42" s="14"/>
      <c r="S42" s="14"/>
      <c r="T42" s="77"/>
      <c r="V42" s="304"/>
    </row>
    <row r="43" spans="1:22" ht="13.15" x14ac:dyDescent="0.35">
      <c r="A43" s="238"/>
      <c r="B43" s="58" t="s">
        <v>66</v>
      </c>
      <c r="C43" s="171" t="s">
        <v>67</v>
      </c>
      <c r="D43" s="37"/>
      <c r="E43" s="107">
        <f t="shared" si="6"/>
        <v>30</v>
      </c>
      <c r="F43" s="13"/>
      <c r="G43" s="14"/>
      <c r="H43" s="14"/>
      <c r="I43" s="14"/>
      <c r="J43" s="16"/>
      <c r="K43" s="13"/>
      <c r="L43" s="14"/>
      <c r="M43" s="14"/>
      <c r="N43" s="14"/>
      <c r="O43" s="77"/>
      <c r="P43" s="13"/>
      <c r="R43" s="14">
        <v>2</v>
      </c>
      <c r="S43" s="14"/>
      <c r="T43" s="77">
        <v>1</v>
      </c>
      <c r="V43" s="303"/>
    </row>
    <row r="44" spans="1:22" ht="13.15" x14ac:dyDescent="0.35">
      <c r="A44" s="238"/>
      <c r="B44" s="58" t="s">
        <v>68</v>
      </c>
      <c r="C44" s="221" t="s">
        <v>137</v>
      </c>
      <c r="D44" s="37"/>
      <c r="E44" s="107">
        <f t="shared" si="6"/>
        <v>30</v>
      </c>
      <c r="F44" s="13"/>
      <c r="G44" s="14"/>
      <c r="H44" s="14"/>
      <c r="I44" s="14"/>
      <c r="J44" s="16"/>
      <c r="K44" s="85">
        <v>1</v>
      </c>
      <c r="L44" s="14"/>
      <c r="M44" s="14">
        <v>1</v>
      </c>
      <c r="N44" s="14"/>
      <c r="O44" s="77">
        <v>4</v>
      </c>
      <c r="P44" s="13"/>
      <c r="Q44" s="14"/>
      <c r="R44" s="14"/>
      <c r="S44" s="14"/>
      <c r="T44" s="77"/>
      <c r="U44" s="39" t="s">
        <v>144</v>
      </c>
      <c r="V44" s="303"/>
    </row>
    <row r="45" spans="1:22" ht="13.15" x14ac:dyDescent="0.35">
      <c r="A45" s="238"/>
      <c r="B45" s="58" t="s">
        <v>69</v>
      </c>
      <c r="C45" s="221" t="s">
        <v>138</v>
      </c>
      <c r="D45" s="142"/>
      <c r="E45" s="107">
        <f t="shared" si="6"/>
        <v>30</v>
      </c>
      <c r="F45" s="13"/>
      <c r="G45" s="14"/>
      <c r="H45" s="14"/>
      <c r="I45" s="14"/>
      <c r="J45" s="16"/>
      <c r="K45" s="13"/>
      <c r="L45" s="14"/>
      <c r="M45" s="14"/>
      <c r="N45" s="14"/>
      <c r="O45" s="77"/>
      <c r="P45" s="13"/>
      <c r="Q45" s="14"/>
      <c r="R45" s="14">
        <v>2</v>
      </c>
      <c r="S45" s="14"/>
      <c r="T45" s="77">
        <v>1</v>
      </c>
      <c r="U45" s="39" t="s">
        <v>144</v>
      </c>
      <c r="V45" s="304"/>
    </row>
    <row r="46" spans="1:22" ht="13.15" x14ac:dyDescent="0.35">
      <c r="A46" s="238"/>
      <c r="B46" s="58" t="s">
        <v>70</v>
      </c>
      <c r="C46" s="119" t="s">
        <v>71</v>
      </c>
      <c r="D46" s="142"/>
      <c r="E46" s="107">
        <f t="shared" si="6"/>
        <v>15</v>
      </c>
      <c r="F46" s="13"/>
      <c r="G46" s="14"/>
      <c r="H46" s="14"/>
      <c r="I46" s="14"/>
      <c r="J46" s="16"/>
      <c r="K46" s="13"/>
      <c r="L46" s="14">
        <v>1</v>
      </c>
      <c r="M46" s="14"/>
      <c r="N46" s="14"/>
      <c r="O46" s="77">
        <v>1</v>
      </c>
      <c r="P46" s="13"/>
      <c r="Q46" s="14"/>
      <c r="R46" s="14"/>
      <c r="S46" s="14"/>
      <c r="T46" s="77"/>
      <c r="V46" s="304"/>
    </row>
    <row r="47" spans="1:22" ht="13.15" x14ac:dyDescent="0.35">
      <c r="A47" s="238"/>
      <c r="B47" s="58" t="s">
        <v>72</v>
      </c>
      <c r="C47" s="119" t="s">
        <v>73</v>
      </c>
      <c r="D47" s="142"/>
      <c r="E47" s="107">
        <f t="shared" si="6"/>
        <v>15</v>
      </c>
      <c r="F47" s="13"/>
      <c r="G47" s="14"/>
      <c r="H47" s="14"/>
      <c r="I47" s="14"/>
      <c r="J47" s="16"/>
      <c r="K47" s="13"/>
      <c r="L47" s="14"/>
      <c r="M47" s="14"/>
      <c r="N47" s="14"/>
      <c r="O47" s="77"/>
      <c r="P47" s="13"/>
      <c r="Q47" s="14">
        <v>1</v>
      </c>
      <c r="R47" s="14"/>
      <c r="S47" s="14"/>
      <c r="T47" s="77">
        <v>1</v>
      </c>
      <c r="V47" s="304"/>
    </row>
    <row r="48" spans="1:22" ht="13.5" thickBot="1" x14ac:dyDescent="0.4">
      <c r="A48" s="238"/>
      <c r="B48" s="62" t="s">
        <v>74</v>
      </c>
      <c r="C48" s="143" t="s">
        <v>22</v>
      </c>
      <c r="D48" s="44"/>
      <c r="E48" s="127">
        <f t="shared" si="6"/>
        <v>0</v>
      </c>
      <c r="F48" s="25"/>
      <c r="G48" s="26"/>
      <c r="H48" s="26"/>
      <c r="I48" s="26"/>
      <c r="J48" s="27"/>
      <c r="K48" s="25"/>
      <c r="L48" s="26"/>
      <c r="M48" s="26"/>
      <c r="N48" s="26"/>
      <c r="O48" s="76"/>
      <c r="P48" s="25"/>
      <c r="Q48" s="26"/>
      <c r="R48" s="26"/>
      <c r="S48" s="26"/>
      <c r="T48" s="76">
        <v>20</v>
      </c>
      <c r="V48" s="304"/>
    </row>
    <row r="49" spans="1:23" x14ac:dyDescent="0.35">
      <c r="C49" s="135" t="s">
        <v>53</v>
      </c>
      <c r="D49" s="35">
        <f>J49+O49+T49</f>
        <v>35</v>
      </c>
      <c r="E49" s="34">
        <f t="shared" ref="E49:T49" si="7">SUM(E41:E48)</f>
        <v>195</v>
      </c>
      <c r="F49" s="35">
        <f t="shared" si="7"/>
        <v>0</v>
      </c>
      <c r="G49" s="35">
        <f t="shared" si="7"/>
        <v>0</v>
      </c>
      <c r="H49" s="35">
        <f t="shared" si="7"/>
        <v>0</v>
      </c>
      <c r="I49" s="35">
        <f t="shared" si="7"/>
        <v>0</v>
      </c>
      <c r="J49" s="35">
        <f t="shared" si="7"/>
        <v>0</v>
      </c>
      <c r="K49" s="35">
        <f t="shared" si="7"/>
        <v>2</v>
      </c>
      <c r="L49" s="35">
        <f t="shared" si="7"/>
        <v>1</v>
      </c>
      <c r="M49" s="35">
        <f t="shared" si="7"/>
        <v>2</v>
      </c>
      <c r="N49" s="35">
        <f t="shared" si="7"/>
        <v>0</v>
      </c>
      <c r="O49" s="35">
        <f t="shared" si="7"/>
        <v>9</v>
      </c>
      <c r="P49" s="35">
        <f t="shared" si="7"/>
        <v>1</v>
      </c>
      <c r="Q49" s="35">
        <f t="shared" si="7"/>
        <v>1</v>
      </c>
      <c r="R49" s="35">
        <f t="shared" si="7"/>
        <v>6</v>
      </c>
      <c r="S49" s="35">
        <f t="shared" si="7"/>
        <v>0</v>
      </c>
      <c r="T49" s="35">
        <f t="shared" si="7"/>
        <v>26</v>
      </c>
      <c r="V49" s="83"/>
    </row>
    <row r="50" spans="1:23" x14ac:dyDescent="0.35">
      <c r="D50" s="42"/>
      <c r="E50" s="42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V50" s="130"/>
    </row>
    <row r="51" spans="1:23" x14ac:dyDescent="0.35">
      <c r="C51" s="136"/>
      <c r="D51" s="42"/>
      <c r="E51" s="42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V51" s="130"/>
    </row>
    <row r="52" spans="1:23" s="148" customFormat="1" ht="15" x14ac:dyDescent="0.35">
      <c r="A52" s="129"/>
      <c r="B52" s="382" t="s">
        <v>75</v>
      </c>
      <c r="C52" s="382"/>
      <c r="D52" s="382"/>
      <c r="E52" s="382"/>
      <c r="F52" s="382"/>
      <c r="G52" s="382"/>
      <c r="H52" s="382"/>
      <c r="I52" s="382"/>
      <c r="J52" s="382"/>
      <c r="K52" s="382"/>
      <c r="L52" s="382"/>
      <c r="M52" s="382"/>
      <c r="N52" s="382"/>
      <c r="O52" s="382"/>
      <c r="P52" s="382"/>
      <c r="Q52" s="382"/>
      <c r="R52" s="382"/>
      <c r="S52" s="382"/>
      <c r="T52" s="382"/>
      <c r="U52" s="39"/>
      <c r="V52" s="311"/>
    </row>
    <row r="53" spans="1:23" x14ac:dyDescent="0.35">
      <c r="D53" s="42"/>
      <c r="E53" s="42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V53" s="130"/>
    </row>
    <row r="54" spans="1:23" ht="20.65" thickBot="1" x14ac:dyDescent="0.4">
      <c r="B54" s="144"/>
      <c r="C54" s="195" t="s">
        <v>76</v>
      </c>
      <c r="D54" s="45"/>
      <c r="E54" s="72">
        <v>30</v>
      </c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V54" s="28"/>
    </row>
    <row r="55" spans="1:23" ht="13.15" x14ac:dyDescent="0.35">
      <c r="A55" s="238"/>
      <c r="B55" s="206" t="s">
        <v>77</v>
      </c>
      <c r="C55" s="220" t="s">
        <v>139</v>
      </c>
      <c r="D55" s="54"/>
      <c r="E55" s="101">
        <f>15*(SUM(F55:I55,K55:N55,P55:S55))</f>
        <v>30</v>
      </c>
      <c r="F55" s="55"/>
      <c r="G55" s="56"/>
      <c r="H55" s="56"/>
      <c r="I55" s="56"/>
      <c r="J55" s="57"/>
      <c r="K55" s="55">
        <v>1</v>
      </c>
      <c r="L55" s="56"/>
      <c r="M55" s="56">
        <v>1</v>
      </c>
      <c r="N55" s="56"/>
      <c r="O55" s="78">
        <v>2</v>
      </c>
      <c r="P55" s="55"/>
      <c r="Q55" s="56"/>
      <c r="R55" s="56"/>
      <c r="S55" s="56"/>
      <c r="T55" s="57"/>
      <c r="U55" s="39" t="s">
        <v>144</v>
      </c>
      <c r="V55" s="312"/>
    </row>
    <row r="56" spans="1:23" ht="13.15" x14ac:dyDescent="0.35">
      <c r="A56" s="238"/>
      <c r="B56" s="73" t="s">
        <v>78</v>
      </c>
      <c r="C56" s="218" t="s">
        <v>79</v>
      </c>
      <c r="D56" s="46"/>
      <c r="E56" s="107">
        <f>15*(SUM(F56:I56,K56:N56,P56:S56))</f>
        <v>30</v>
      </c>
      <c r="F56" s="30"/>
      <c r="G56" s="31"/>
      <c r="H56" s="31"/>
      <c r="I56" s="31"/>
      <c r="J56" s="32"/>
      <c r="K56" s="30">
        <v>1</v>
      </c>
      <c r="L56" s="31"/>
      <c r="M56" s="31">
        <v>1</v>
      </c>
      <c r="N56" s="31"/>
      <c r="O56" s="79">
        <v>2</v>
      </c>
      <c r="P56" s="30"/>
      <c r="Q56" s="31"/>
      <c r="R56" s="31"/>
      <c r="S56" s="31"/>
      <c r="T56" s="32"/>
      <c r="U56" s="39" t="s">
        <v>144</v>
      </c>
      <c r="V56" s="312"/>
    </row>
    <row r="57" spans="1:23" ht="13.15" x14ac:dyDescent="0.35">
      <c r="A57" s="238"/>
      <c r="B57" s="73" t="s">
        <v>80</v>
      </c>
      <c r="C57" s="221" t="s">
        <v>140</v>
      </c>
      <c r="D57" s="46"/>
      <c r="E57" s="107">
        <f>15*(SUM(F57:I57,K57:N57,P57:S57))</f>
        <v>30</v>
      </c>
      <c r="F57" s="30"/>
      <c r="G57" s="31"/>
      <c r="H57" s="31"/>
      <c r="I57" s="31"/>
      <c r="J57" s="32"/>
      <c r="K57" s="30">
        <v>1</v>
      </c>
      <c r="L57" s="31"/>
      <c r="M57" s="31">
        <v>1</v>
      </c>
      <c r="N57" s="31"/>
      <c r="O57" s="79">
        <v>2</v>
      </c>
      <c r="P57" s="30"/>
      <c r="Q57" s="31"/>
      <c r="R57" s="31"/>
      <c r="S57" s="31"/>
      <c r="T57" s="32"/>
      <c r="U57" s="39" t="s">
        <v>144</v>
      </c>
      <c r="V57" s="312"/>
    </row>
    <row r="58" spans="1:23" ht="13.5" thickBot="1" x14ac:dyDescent="0.4">
      <c r="A58" s="238"/>
      <c r="B58" s="88" t="s">
        <v>81</v>
      </c>
      <c r="C58" s="222" t="s">
        <v>141</v>
      </c>
      <c r="D58" s="63"/>
      <c r="E58" s="127">
        <f>15*(SUM(F58:I58,K58:N58,P58:S58))</f>
        <v>30</v>
      </c>
      <c r="F58" s="64"/>
      <c r="G58" s="65"/>
      <c r="H58" s="65"/>
      <c r="I58" s="65"/>
      <c r="J58" s="66"/>
      <c r="K58" s="89">
        <v>1</v>
      </c>
      <c r="L58" s="90"/>
      <c r="M58" s="90">
        <v>1</v>
      </c>
      <c r="N58" s="90"/>
      <c r="O58" s="91">
        <v>2</v>
      </c>
      <c r="P58" s="64"/>
      <c r="Q58" s="65"/>
      <c r="R58" s="65"/>
      <c r="S58" s="65"/>
      <c r="T58" s="66"/>
      <c r="U58" s="39" t="s">
        <v>144</v>
      </c>
      <c r="V58" s="312"/>
    </row>
    <row r="59" spans="1:23" ht="20.65" thickBot="1" x14ac:dyDescent="0.4">
      <c r="B59" s="33"/>
      <c r="C59" s="145" t="s">
        <v>82</v>
      </c>
      <c r="D59" s="47"/>
      <c r="E59" s="212">
        <v>30</v>
      </c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V59" s="28"/>
      <c r="W59" s="86">
        <v>2</v>
      </c>
    </row>
    <row r="60" spans="1:23" ht="13.15" x14ac:dyDescent="0.35">
      <c r="A60" s="238"/>
      <c r="B60" s="74" t="s">
        <v>83</v>
      </c>
      <c r="C60" s="146" t="s">
        <v>84</v>
      </c>
      <c r="D60" s="167"/>
      <c r="E60" s="101">
        <f>15*(SUM(F60:I60,K60:N60,P60:S60))</f>
        <v>30</v>
      </c>
      <c r="F60" s="17"/>
      <c r="G60" s="18"/>
      <c r="H60" s="18"/>
      <c r="I60" s="18"/>
      <c r="J60" s="29"/>
      <c r="K60" s="17"/>
      <c r="L60" s="18"/>
      <c r="M60" s="18"/>
      <c r="N60" s="18"/>
      <c r="O60" s="29"/>
      <c r="P60" s="17">
        <v>1</v>
      </c>
      <c r="Q60" s="18"/>
      <c r="R60" s="18">
        <v>1</v>
      </c>
      <c r="S60" s="18"/>
      <c r="T60" s="80">
        <v>2</v>
      </c>
      <c r="V60" s="125"/>
    </row>
    <row r="61" spans="1:23" ht="13.15" x14ac:dyDescent="0.35">
      <c r="A61" s="238"/>
      <c r="B61" s="208" t="s">
        <v>171</v>
      </c>
      <c r="C61" s="147" t="s">
        <v>86</v>
      </c>
      <c r="D61" s="168"/>
      <c r="E61" s="107">
        <f>15*(SUM(F61:I61,K61:N61,P61:S61))</f>
        <v>30</v>
      </c>
      <c r="F61" s="69"/>
      <c r="G61" s="70"/>
      <c r="H61" s="70"/>
      <c r="I61" s="70"/>
      <c r="J61" s="71"/>
      <c r="K61" s="69"/>
      <c r="L61" s="70"/>
      <c r="M61" s="70"/>
      <c r="N61" s="70"/>
      <c r="O61" s="71"/>
      <c r="P61" s="67">
        <v>1</v>
      </c>
      <c r="Q61" s="68"/>
      <c r="R61" s="68">
        <v>1</v>
      </c>
      <c r="S61" s="68"/>
      <c r="T61" s="81">
        <v>2</v>
      </c>
      <c r="U61" s="39" t="s">
        <v>144</v>
      </c>
      <c r="V61" s="125"/>
    </row>
    <row r="62" spans="1:23" ht="13.5" thickBot="1" x14ac:dyDescent="0.4">
      <c r="A62" s="238"/>
      <c r="B62" s="92" t="s">
        <v>85</v>
      </c>
      <c r="C62" s="214" t="s">
        <v>88</v>
      </c>
      <c r="D62" s="63"/>
      <c r="E62" s="216">
        <f>15*(SUM(F62:I62,K62:N62,P62:S62))</f>
        <v>30</v>
      </c>
      <c r="F62" s="93"/>
      <c r="G62" s="94"/>
      <c r="H62" s="94"/>
      <c r="I62" s="94"/>
      <c r="J62" s="95"/>
      <c r="K62" s="93"/>
      <c r="L62" s="94"/>
      <c r="M62" s="94"/>
      <c r="N62" s="94"/>
      <c r="O62" s="95"/>
      <c r="P62" s="96">
        <v>1</v>
      </c>
      <c r="Q62" s="97"/>
      <c r="R62" s="97">
        <v>1</v>
      </c>
      <c r="S62" s="97"/>
      <c r="T62" s="98">
        <v>2</v>
      </c>
      <c r="U62" s="39" t="s">
        <v>144</v>
      </c>
      <c r="V62" s="125"/>
    </row>
    <row r="63" spans="1:23" x14ac:dyDescent="0.35">
      <c r="C63" s="135" t="s">
        <v>53</v>
      </c>
      <c r="D63" s="35">
        <f>J63+O63+T63</f>
        <v>4</v>
      </c>
      <c r="E63" s="34">
        <v>60</v>
      </c>
      <c r="F63" s="35">
        <f>SUM(F54:F62)</f>
        <v>0</v>
      </c>
      <c r="G63" s="35">
        <f>SUM(G54:G62)</f>
        <v>0</v>
      </c>
      <c r="H63" s="35">
        <f>SUM(H54:H62)</f>
        <v>0</v>
      </c>
      <c r="I63" s="35">
        <f>SUM(I54:I62)</f>
        <v>0</v>
      </c>
      <c r="J63" s="35">
        <f>SUM(J54:J62)</f>
        <v>0</v>
      </c>
      <c r="K63" s="35">
        <v>1</v>
      </c>
      <c r="L63" s="35">
        <f>SUM(L54:L62)</f>
        <v>0</v>
      </c>
      <c r="M63" s="35">
        <v>1</v>
      </c>
      <c r="N63" s="35">
        <f>SUM(N54:N62)</f>
        <v>0</v>
      </c>
      <c r="O63" s="35">
        <v>2</v>
      </c>
      <c r="P63" s="35">
        <v>1</v>
      </c>
      <c r="Q63" s="35">
        <f>SUM(Q54:Q62)</f>
        <v>0</v>
      </c>
      <c r="R63" s="35">
        <v>1</v>
      </c>
      <c r="S63" s="35"/>
      <c r="T63" s="35">
        <v>2</v>
      </c>
      <c r="V63" s="83"/>
    </row>
    <row r="64" spans="1:23" x14ac:dyDescent="0.35">
      <c r="C64" s="136"/>
      <c r="D64" s="83"/>
      <c r="E64" s="82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V64" s="83"/>
    </row>
    <row r="65" spans="1:23" s="170" customFormat="1" ht="15" x14ac:dyDescent="0.35">
      <c r="A65" s="173"/>
      <c r="B65" s="383" t="s">
        <v>89</v>
      </c>
      <c r="C65" s="383"/>
      <c r="D65" s="383"/>
      <c r="E65" s="383"/>
      <c r="F65" s="383"/>
      <c r="G65" s="383"/>
      <c r="H65" s="383"/>
      <c r="I65" s="383"/>
      <c r="J65" s="383"/>
      <c r="K65" s="383"/>
      <c r="L65" s="383"/>
      <c r="M65" s="383"/>
      <c r="N65" s="383"/>
      <c r="O65" s="383"/>
      <c r="P65" s="383"/>
      <c r="Q65" s="383"/>
      <c r="R65" s="383"/>
      <c r="S65" s="383"/>
      <c r="T65" s="383"/>
      <c r="U65" s="169"/>
      <c r="V65" s="311"/>
    </row>
    <row r="66" spans="1:23" ht="13.15" thickBot="1" x14ac:dyDescent="0.4">
      <c r="D66" s="42"/>
      <c r="E66" s="42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V66" s="130"/>
    </row>
    <row r="67" spans="1:23" ht="13.15" x14ac:dyDescent="0.35">
      <c r="A67" s="238"/>
      <c r="B67" s="74" t="s">
        <v>87</v>
      </c>
      <c r="C67" s="223" t="s">
        <v>114</v>
      </c>
      <c r="D67" s="48"/>
      <c r="E67" s="101">
        <f t="shared" ref="E67:E74" si="8">15*(SUM(F67:I67,K67:N67,P67:S67))</f>
        <v>30</v>
      </c>
      <c r="F67" s="102"/>
      <c r="G67" s="103"/>
      <c r="H67" s="103"/>
      <c r="I67" s="103"/>
      <c r="J67" s="104"/>
      <c r="K67" s="105">
        <v>1</v>
      </c>
      <c r="L67" s="103"/>
      <c r="M67" s="200">
        <v>1</v>
      </c>
      <c r="N67" s="200"/>
      <c r="O67" s="106">
        <v>4</v>
      </c>
      <c r="P67" s="102"/>
      <c r="Q67" s="103"/>
      <c r="R67" s="103"/>
      <c r="S67" s="103"/>
      <c r="T67" s="104"/>
      <c r="U67" s="39" t="s">
        <v>144</v>
      </c>
      <c r="V67" s="312"/>
      <c r="W67" s="60"/>
    </row>
    <row r="68" spans="1:23" ht="13.15" x14ac:dyDescent="0.35">
      <c r="A68" s="238"/>
      <c r="B68" s="208" t="s">
        <v>90</v>
      </c>
      <c r="C68" s="224" t="s">
        <v>115</v>
      </c>
      <c r="D68" s="41"/>
      <c r="E68" s="107">
        <f t="shared" si="8"/>
        <v>30</v>
      </c>
      <c r="F68" s="108"/>
      <c r="G68" s="109"/>
      <c r="H68" s="109"/>
      <c r="I68" s="109"/>
      <c r="J68" s="110"/>
      <c r="K68" s="108"/>
      <c r="L68" s="109"/>
      <c r="M68" s="109"/>
      <c r="N68" s="109"/>
      <c r="O68" s="111"/>
      <c r="P68" s="108">
        <v>1</v>
      </c>
      <c r="Q68" s="109"/>
      <c r="R68" s="201">
        <v>1</v>
      </c>
      <c r="S68" s="201"/>
      <c r="T68" s="111">
        <v>2</v>
      </c>
      <c r="V68" s="312"/>
      <c r="W68" s="60"/>
    </row>
    <row r="69" spans="1:23" ht="25.5" x14ac:dyDescent="0.35">
      <c r="A69" s="238"/>
      <c r="B69" s="208" t="s">
        <v>91</v>
      </c>
      <c r="C69" s="224" t="s">
        <v>116</v>
      </c>
      <c r="D69" s="37"/>
      <c r="E69" s="107">
        <f t="shared" si="8"/>
        <v>30</v>
      </c>
      <c r="F69" s="13"/>
      <c r="G69" s="14"/>
      <c r="H69" s="14"/>
      <c r="I69" s="14"/>
      <c r="J69" s="112"/>
      <c r="K69" s="85">
        <v>1</v>
      </c>
      <c r="L69" s="14"/>
      <c r="M69" s="14">
        <v>1</v>
      </c>
      <c r="N69" s="14"/>
      <c r="O69" s="113">
        <v>4</v>
      </c>
      <c r="P69" s="13"/>
      <c r="Q69" s="14"/>
      <c r="R69" s="14"/>
      <c r="S69" s="14"/>
      <c r="T69" s="113"/>
      <c r="U69" s="39" t="s">
        <v>144</v>
      </c>
      <c r="V69" s="125"/>
      <c r="W69" s="60"/>
    </row>
    <row r="70" spans="1:23" ht="13.15" x14ac:dyDescent="0.35">
      <c r="A70" s="238"/>
      <c r="B70" s="208" t="s">
        <v>92</v>
      </c>
      <c r="C70" s="224" t="s">
        <v>117</v>
      </c>
      <c r="D70" s="37"/>
      <c r="E70" s="107">
        <f t="shared" si="8"/>
        <v>30</v>
      </c>
      <c r="F70" s="13"/>
      <c r="G70" s="14"/>
      <c r="H70" s="14"/>
      <c r="I70" s="14"/>
      <c r="J70" s="112"/>
      <c r="K70" s="13"/>
      <c r="L70" s="14"/>
      <c r="M70" s="14"/>
      <c r="N70" s="14"/>
      <c r="O70" s="113"/>
      <c r="P70" s="13"/>
      <c r="Q70" s="14"/>
      <c r="R70" s="202">
        <v>2</v>
      </c>
      <c r="S70" s="202"/>
      <c r="T70" s="113">
        <v>1</v>
      </c>
      <c r="U70" s="39" t="s">
        <v>144</v>
      </c>
      <c r="V70" s="312"/>
      <c r="W70" s="60"/>
    </row>
    <row r="71" spans="1:23" ht="13.15" x14ac:dyDescent="0.35">
      <c r="A71" s="238"/>
      <c r="B71" s="208" t="s">
        <v>93</v>
      </c>
      <c r="C71" s="224" t="s">
        <v>95</v>
      </c>
      <c r="D71" s="37"/>
      <c r="E71" s="107">
        <f t="shared" si="8"/>
        <v>30</v>
      </c>
      <c r="F71" s="13"/>
      <c r="G71" s="14"/>
      <c r="H71" s="14"/>
      <c r="I71" s="14"/>
      <c r="J71" s="112"/>
      <c r="K71" s="13"/>
      <c r="L71" s="14"/>
      <c r="M71" s="14"/>
      <c r="N71" s="14"/>
      <c r="O71" s="113"/>
      <c r="P71" s="85">
        <v>1</v>
      </c>
      <c r="Q71" s="14"/>
      <c r="R71" s="14">
        <v>1</v>
      </c>
      <c r="S71" s="14" t="s">
        <v>96</v>
      </c>
      <c r="T71" s="113">
        <v>2</v>
      </c>
      <c r="V71" s="125"/>
      <c r="W71" s="60"/>
    </row>
    <row r="72" spans="1:23" ht="13.15" x14ac:dyDescent="0.35">
      <c r="A72" s="238"/>
      <c r="B72" s="208" t="s">
        <v>94</v>
      </c>
      <c r="C72" s="207" t="s">
        <v>71</v>
      </c>
      <c r="D72" s="37"/>
      <c r="E72" s="107">
        <f t="shared" si="8"/>
        <v>15</v>
      </c>
      <c r="F72" s="13"/>
      <c r="G72" s="14"/>
      <c r="H72" s="14"/>
      <c r="I72" s="14"/>
      <c r="J72" s="112"/>
      <c r="K72" s="13"/>
      <c r="L72" s="14">
        <v>1</v>
      </c>
      <c r="M72" s="14"/>
      <c r="N72" s="14"/>
      <c r="O72" s="113">
        <v>1</v>
      </c>
      <c r="P72" s="13"/>
      <c r="Q72" s="14"/>
      <c r="R72" s="14"/>
      <c r="S72" s="14"/>
      <c r="T72" s="113"/>
      <c r="V72" s="125"/>
      <c r="W72" s="60"/>
    </row>
    <row r="73" spans="1:23" ht="13.15" x14ac:dyDescent="0.35">
      <c r="A73" s="238"/>
      <c r="B73" s="208" t="s">
        <v>97</v>
      </c>
      <c r="C73" s="207" t="s">
        <v>73</v>
      </c>
      <c r="D73" s="37"/>
      <c r="E73" s="107">
        <f t="shared" si="8"/>
        <v>15</v>
      </c>
      <c r="F73" s="13"/>
      <c r="G73" s="14"/>
      <c r="H73" s="14"/>
      <c r="I73" s="14"/>
      <c r="J73" s="112"/>
      <c r="K73" s="13"/>
      <c r="L73" s="14"/>
      <c r="M73" s="14"/>
      <c r="N73" s="14"/>
      <c r="O73" s="113"/>
      <c r="P73" s="13"/>
      <c r="Q73" s="14">
        <v>1</v>
      </c>
      <c r="R73" s="14"/>
      <c r="S73" s="14"/>
      <c r="T73" s="113">
        <v>1</v>
      </c>
      <c r="V73" s="125"/>
      <c r="W73" s="60"/>
    </row>
    <row r="74" spans="1:23" ht="13.5" thickBot="1" x14ac:dyDescent="0.4">
      <c r="A74" s="238"/>
      <c r="B74" s="215" t="s">
        <v>98</v>
      </c>
      <c r="C74" s="150" t="s">
        <v>22</v>
      </c>
      <c r="D74" s="151"/>
      <c r="E74" s="114">
        <f t="shared" si="8"/>
        <v>0</v>
      </c>
      <c r="F74" s="115"/>
      <c r="G74" s="116"/>
      <c r="H74" s="116"/>
      <c r="I74" s="116"/>
      <c r="J74" s="117"/>
      <c r="K74" s="115"/>
      <c r="L74" s="116"/>
      <c r="M74" s="116"/>
      <c r="N74" s="116"/>
      <c r="O74" s="117"/>
      <c r="P74" s="115"/>
      <c r="Q74" s="116"/>
      <c r="R74" s="116"/>
      <c r="S74" s="116"/>
      <c r="T74" s="118">
        <v>20</v>
      </c>
      <c r="V74" s="125"/>
      <c r="W74" s="60"/>
    </row>
    <row r="75" spans="1:23" x14ac:dyDescent="0.35">
      <c r="C75" s="135" t="s">
        <v>53</v>
      </c>
      <c r="D75" s="35">
        <f>J75+O75+T75</f>
        <v>35</v>
      </c>
      <c r="E75" s="34">
        <f t="shared" ref="E75:T75" si="9">SUM(E67:E74)</f>
        <v>180</v>
      </c>
      <c r="F75" s="35">
        <f t="shared" si="9"/>
        <v>0</v>
      </c>
      <c r="G75" s="35">
        <f t="shared" si="9"/>
        <v>0</v>
      </c>
      <c r="H75" s="35">
        <f t="shared" si="9"/>
        <v>0</v>
      </c>
      <c r="I75" s="35">
        <f t="shared" si="9"/>
        <v>0</v>
      </c>
      <c r="J75" s="35">
        <f t="shared" si="9"/>
        <v>0</v>
      </c>
      <c r="K75" s="35">
        <f t="shared" si="9"/>
        <v>2</v>
      </c>
      <c r="L75" s="35">
        <f t="shared" si="9"/>
        <v>1</v>
      </c>
      <c r="M75" s="35">
        <f t="shared" si="9"/>
        <v>2</v>
      </c>
      <c r="N75" s="35">
        <f t="shared" si="9"/>
        <v>0</v>
      </c>
      <c r="O75" s="35">
        <f t="shared" si="9"/>
        <v>9</v>
      </c>
      <c r="P75" s="35">
        <f t="shared" si="9"/>
        <v>2</v>
      </c>
      <c r="Q75" s="35">
        <f t="shared" si="9"/>
        <v>1</v>
      </c>
      <c r="R75" s="35">
        <f t="shared" si="9"/>
        <v>4</v>
      </c>
      <c r="S75" s="35">
        <f t="shared" si="9"/>
        <v>0</v>
      </c>
      <c r="T75" s="35">
        <f t="shared" si="9"/>
        <v>26</v>
      </c>
      <c r="V75" s="83"/>
    </row>
    <row r="76" spans="1:23" x14ac:dyDescent="0.35">
      <c r="D76" s="42"/>
      <c r="E76" s="42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V76" s="130"/>
    </row>
    <row r="77" spans="1:23" s="148" customFormat="1" ht="15" x14ac:dyDescent="0.35">
      <c r="A77" s="129"/>
      <c r="B77" s="384" t="s">
        <v>100</v>
      </c>
      <c r="C77" s="384"/>
      <c r="D77" s="384"/>
      <c r="E77" s="384"/>
      <c r="F77" s="384"/>
      <c r="G77" s="384"/>
      <c r="H77" s="384"/>
      <c r="I77" s="384"/>
      <c r="J77" s="384"/>
      <c r="K77" s="384"/>
      <c r="L77" s="384"/>
      <c r="M77" s="384"/>
      <c r="N77" s="384"/>
      <c r="O77" s="384"/>
      <c r="P77" s="384"/>
      <c r="Q77" s="384"/>
      <c r="R77" s="384"/>
      <c r="S77" s="384"/>
      <c r="T77" s="384"/>
      <c r="U77" s="39"/>
      <c r="V77" s="311"/>
    </row>
    <row r="78" spans="1:23" x14ac:dyDescent="0.35">
      <c r="D78" s="42"/>
      <c r="E78" s="42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V78" s="130"/>
    </row>
    <row r="79" spans="1:23" ht="20.65" thickBot="1" x14ac:dyDescent="0.4">
      <c r="B79" s="152"/>
      <c r="C79" s="228" t="s">
        <v>76</v>
      </c>
      <c r="D79" s="42"/>
      <c r="E79" s="82"/>
      <c r="F79" s="28"/>
      <c r="G79" s="28"/>
      <c r="H79" s="28"/>
      <c r="I79" s="28"/>
      <c r="J79" s="28"/>
      <c r="K79" s="28"/>
      <c r="L79" s="28"/>
      <c r="M79" s="28"/>
      <c r="N79" s="28"/>
      <c r="O79" s="125"/>
      <c r="P79" s="28"/>
      <c r="Q79" s="28"/>
      <c r="R79" s="28"/>
      <c r="S79" s="28"/>
      <c r="T79" s="28"/>
      <c r="V79" s="28"/>
    </row>
    <row r="80" spans="1:23" ht="13.15" x14ac:dyDescent="0.35">
      <c r="A80" s="238"/>
      <c r="B80" s="153" t="s">
        <v>99</v>
      </c>
      <c r="C80" s="225" t="s">
        <v>118</v>
      </c>
      <c r="D80" s="43"/>
      <c r="E80" s="101">
        <f>15*(SUM(F80:I80,K80:N80,P80:S80))</f>
        <v>30</v>
      </c>
      <c r="F80" s="17"/>
      <c r="G80" s="18"/>
      <c r="H80" s="18"/>
      <c r="I80" s="18"/>
      <c r="J80" s="29"/>
      <c r="K80" s="17">
        <v>1</v>
      </c>
      <c r="L80" s="18"/>
      <c r="M80" s="203">
        <v>1</v>
      </c>
      <c r="N80" s="203"/>
      <c r="O80" s="80">
        <v>2</v>
      </c>
      <c r="P80" s="17"/>
      <c r="Q80" s="18"/>
      <c r="R80" s="18"/>
      <c r="S80" s="18"/>
      <c r="T80" s="29"/>
      <c r="V80" s="312"/>
    </row>
    <row r="81" spans="1:22" ht="13.5" thickBot="1" x14ac:dyDescent="0.4">
      <c r="A81" s="238"/>
      <c r="B81" s="154" t="s">
        <v>101</v>
      </c>
      <c r="C81" s="222" t="s">
        <v>139</v>
      </c>
      <c r="D81" s="44"/>
      <c r="E81" s="127">
        <f>15*(SUM(F81:I81,K81:N81,P81:S81))</f>
        <v>30</v>
      </c>
      <c r="F81" s="115"/>
      <c r="G81" s="116"/>
      <c r="H81" s="116"/>
      <c r="I81" s="116"/>
      <c r="J81" s="117"/>
      <c r="K81" s="115">
        <v>1</v>
      </c>
      <c r="L81" s="116"/>
      <c r="M81" s="204">
        <v>1</v>
      </c>
      <c r="N81" s="204"/>
      <c r="O81" s="118">
        <v>2</v>
      </c>
      <c r="P81" s="115"/>
      <c r="Q81" s="116"/>
      <c r="R81" s="116"/>
      <c r="S81" s="116"/>
      <c r="T81" s="117"/>
      <c r="V81" s="312"/>
    </row>
    <row r="82" spans="1:22" ht="13.15" x14ac:dyDescent="0.35">
      <c r="B82" s="84"/>
      <c r="C82" s="155"/>
      <c r="D82" s="42"/>
      <c r="E82" s="42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V82" s="28"/>
    </row>
    <row r="83" spans="1:22" ht="20.65" thickBot="1" x14ac:dyDescent="0.4">
      <c r="B83" s="84"/>
      <c r="C83" s="227" t="s">
        <v>82</v>
      </c>
      <c r="D83" s="42"/>
      <c r="E83" s="42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V83" s="28"/>
    </row>
    <row r="84" spans="1:22" ht="13.15" x14ac:dyDescent="0.35">
      <c r="A84" s="238"/>
      <c r="B84" s="61" t="s">
        <v>102</v>
      </c>
      <c r="C84" s="225" t="s">
        <v>119</v>
      </c>
      <c r="D84" s="43"/>
      <c r="E84" s="101">
        <f>15*(SUM(F84:I84,K84:N84,P84:S84))</f>
        <v>30</v>
      </c>
      <c r="F84" s="17"/>
      <c r="G84" s="18"/>
      <c r="H84" s="18"/>
      <c r="I84" s="18"/>
      <c r="J84" s="29"/>
      <c r="K84" s="17"/>
      <c r="L84" s="18"/>
      <c r="M84" s="18"/>
      <c r="N84" s="18"/>
      <c r="O84" s="29"/>
      <c r="P84" s="17">
        <v>1</v>
      </c>
      <c r="Q84" s="18"/>
      <c r="R84" s="203">
        <v>1</v>
      </c>
      <c r="S84" s="203"/>
      <c r="T84" s="80">
        <v>2</v>
      </c>
      <c r="V84" s="312"/>
    </row>
    <row r="85" spans="1:22" ht="13.5" thickBot="1" x14ac:dyDescent="0.4">
      <c r="A85" s="238"/>
      <c r="B85" s="62" t="s">
        <v>103</v>
      </c>
      <c r="C85" s="226" t="s">
        <v>105</v>
      </c>
      <c r="D85" s="44"/>
      <c r="E85" s="127">
        <f>15*(SUM(F85:I85,K85:N85,P85:S85))</f>
        <v>30</v>
      </c>
      <c r="F85" s="115"/>
      <c r="G85" s="116"/>
      <c r="H85" s="116"/>
      <c r="I85" s="116"/>
      <c r="J85" s="117"/>
      <c r="K85" s="115"/>
      <c r="L85" s="116"/>
      <c r="M85" s="116"/>
      <c r="N85" s="116"/>
      <c r="O85" s="117"/>
      <c r="P85" s="115">
        <v>1</v>
      </c>
      <c r="Q85" s="116"/>
      <c r="R85" s="116">
        <v>1</v>
      </c>
      <c r="S85" s="116"/>
      <c r="T85" s="118">
        <v>2</v>
      </c>
      <c r="V85" s="125"/>
    </row>
    <row r="86" spans="1:22" x14ac:dyDescent="0.35">
      <c r="C86" s="135" t="s">
        <v>53</v>
      </c>
      <c r="D86" s="35">
        <f>J86+O86+T86</f>
        <v>4</v>
      </c>
      <c r="E86" s="34">
        <v>60</v>
      </c>
      <c r="F86" s="35">
        <f>SUM(F79:F85)</f>
        <v>0</v>
      </c>
      <c r="G86" s="35">
        <f>SUM(G79:G85)</f>
        <v>0</v>
      </c>
      <c r="H86" s="35">
        <f>SUM(H79:H85)</f>
        <v>0</v>
      </c>
      <c r="I86" s="35">
        <f>SUM(I79:I85)</f>
        <v>0</v>
      </c>
      <c r="J86" s="35">
        <f>SUM(J79:J85)</f>
        <v>0</v>
      </c>
      <c r="K86" s="35">
        <v>1</v>
      </c>
      <c r="L86" s="35">
        <f>SUM(L79:L85)</f>
        <v>0</v>
      </c>
      <c r="M86" s="35">
        <f>SUM(M79:M85)</f>
        <v>2</v>
      </c>
      <c r="N86" s="35">
        <v>0</v>
      </c>
      <c r="O86" s="35">
        <v>2</v>
      </c>
      <c r="P86" s="35">
        <v>1</v>
      </c>
      <c r="Q86" s="35">
        <f>SUM(Q79:Q85)</f>
        <v>0</v>
      </c>
      <c r="R86" s="35">
        <v>0</v>
      </c>
      <c r="S86" s="35">
        <v>1</v>
      </c>
      <c r="T86" s="35">
        <v>2</v>
      </c>
      <c r="V86" s="83"/>
    </row>
    <row r="87" spans="1:22" ht="15" x14ac:dyDescent="0.35">
      <c r="B87" s="148"/>
      <c r="C87" s="148"/>
      <c r="D87" s="148"/>
      <c r="E87" s="148"/>
      <c r="F87" s="148"/>
      <c r="G87" s="148"/>
      <c r="H87" s="148"/>
      <c r="I87" s="148"/>
      <c r="J87" s="149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V87" s="129"/>
    </row>
    <row r="88" spans="1:22" s="198" customFormat="1" ht="15" x14ac:dyDescent="0.35">
      <c r="A88" s="197"/>
      <c r="B88" s="198" t="s">
        <v>120</v>
      </c>
      <c r="U88" s="199"/>
      <c r="V88" s="129"/>
    </row>
    <row r="89" spans="1:22" ht="13.15" thickBot="1" x14ac:dyDescent="0.4">
      <c r="D89" s="42"/>
      <c r="E89" s="42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V89" s="130"/>
    </row>
    <row r="90" spans="1:22" ht="25.5" x14ac:dyDescent="0.35">
      <c r="A90" s="238"/>
      <c r="B90" s="254" t="s">
        <v>104</v>
      </c>
      <c r="C90" s="229" t="s">
        <v>124</v>
      </c>
      <c r="D90" s="255"/>
      <c r="E90" s="256">
        <f t="shared" ref="E90:E97" si="10">15*(SUM(F90:I90,K90:N90,P90:S90))</f>
        <v>45</v>
      </c>
      <c r="F90" s="246"/>
      <c r="G90" s="203"/>
      <c r="H90" s="203"/>
      <c r="I90" s="203"/>
      <c r="J90" s="257"/>
      <c r="K90" s="246"/>
      <c r="L90" s="203"/>
      <c r="M90" s="203"/>
      <c r="N90" s="203"/>
      <c r="O90" s="247"/>
      <c r="P90" s="248">
        <v>1</v>
      </c>
      <c r="Q90" s="203"/>
      <c r="R90" s="203">
        <v>2</v>
      </c>
      <c r="S90" s="203"/>
      <c r="T90" s="247">
        <v>3</v>
      </c>
      <c r="V90" s="304"/>
    </row>
    <row r="91" spans="1:22" ht="13.15" x14ac:dyDescent="0.35">
      <c r="A91" s="238"/>
      <c r="B91" s="258" t="s">
        <v>156</v>
      </c>
      <c r="C91" s="230" t="s">
        <v>128</v>
      </c>
      <c r="D91" s="259"/>
      <c r="E91" s="260">
        <f t="shared" si="10"/>
        <v>30</v>
      </c>
      <c r="F91" s="249"/>
      <c r="G91" s="202"/>
      <c r="H91" s="202"/>
      <c r="I91" s="202"/>
      <c r="J91" s="261"/>
      <c r="K91" s="241">
        <v>1</v>
      </c>
      <c r="L91" s="202"/>
      <c r="M91" s="202">
        <v>1</v>
      </c>
      <c r="N91" s="202"/>
      <c r="O91" s="244">
        <v>4</v>
      </c>
      <c r="P91" s="249"/>
      <c r="Q91" s="202"/>
      <c r="R91" s="202"/>
      <c r="S91" s="202"/>
      <c r="T91" s="244"/>
      <c r="V91" s="304"/>
    </row>
    <row r="92" spans="1:22" ht="13.15" x14ac:dyDescent="0.35">
      <c r="A92" s="238"/>
      <c r="B92" s="258" t="s">
        <v>157</v>
      </c>
      <c r="C92" s="230" t="s">
        <v>125</v>
      </c>
      <c r="D92" s="259"/>
      <c r="E92" s="260">
        <f t="shared" si="10"/>
        <v>30</v>
      </c>
      <c r="F92" s="249"/>
      <c r="G92" s="202"/>
      <c r="H92" s="202"/>
      <c r="I92" s="202"/>
      <c r="J92" s="261"/>
      <c r="K92" s="249"/>
      <c r="L92" s="202"/>
      <c r="M92" s="202"/>
      <c r="N92" s="202"/>
      <c r="O92" s="244"/>
      <c r="P92" s="249"/>
      <c r="Q92" s="250"/>
      <c r="R92" s="202">
        <v>2</v>
      </c>
      <c r="S92" s="202"/>
      <c r="T92" s="244">
        <v>1</v>
      </c>
      <c r="V92" s="303"/>
    </row>
    <row r="93" spans="1:22" ht="13.15" x14ac:dyDescent="0.35">
      <c r="A93" s="238"/>
      <c r="B93" s="258" t="s">
        <v>158</v>
      </c>
      <c r="C93" s="230" t="s">
        <v>126</v>
      </c>
      <c r="D93" s="259"/>
      <c r="E93" s="260">
        <f t="shared" si="10"/>
        <v>30</v>
      </c>
      <c r="F93" s="249"/>
      <c r="G93" s="202"/>
      <c r="H93" s="202"/>
      <c r="I93" s="202"/>
      <c r="J93" s="261"/>
      <c r="K93" s="241">
        <v>1</v>
      </c>
      <c r="L93" s="202"/>
      <c r="M93" s="202">
        <v>1</v>
      </c>
      <c r="N93" s="202"/>
      <c r="O93" s="244">
        <v>4</v>
      </c>
      <c r="P93" s="249"/>
      <c r="Q93" s="202"/>
      <c r="R93" s="202"/>
      <c r="S93" s="202"/>
      <c r="T93" s="244"/>
      <c r="V93" s="303"/>
    </row>
    <row r="94" spans="1:22" ht="13.15" x14ac:dyDescent="0.35">
      <c r="A94" s="238"/>
      <c r="B94" s="258" t="s">
        <v>159</v>
      </c>
      <c r="C94" s="230" t="s">
        <v>127</v>
      </c>
      <c r="D94" s="262"/>
      <c r="E94" s="260">
        <f t="shared" si="10"/>
        <v>30</v>
      </c>
      <c r="F94" s="249"/>
      <c r="G94" s="202"/>
      <c r="H94" s="202"/>
      <c r="I94" s="202"/>
      <c r="J94" s="261"/>
      <c r="K94" s="249"/>
      <c r="L94" s="202"/>
      <c r="M94" s="202"/>
      <c r="N94" s="202"/>
      <c r="O94" s="244"/>
      <c r="P94" s="249"/>
      <c r="Q94" s="202"/>
      <c r="R94" s="202">
        <v>2</v>
      </c>
      <c r="S94" s="202"/>
      <c r="T94" s="244">
        <v>1</v>
      </c>
      <c r="V94" s="304"/>
    </row>
    <row r="95" spans="1:22" ht="13.15" x14ac:dyDescent="0.35">
      <c r="A95" s="238"/>
      <c r="B95" s="258" t="s">
        <v>160</v>
      </c>
      <c r="C95" s="263" t="s">
        <v>71</v>
      </c>
      <c r="D95" s="262"/>
      <c r="E95" s="260">
        <f t="shared" si="10"/>
        <v>15</v>
      </c>
      <c r="F95" s="249"/>
      <c r="G95" s="202"/>
      <c r="H95" s="202"/>
      <c r="I95" s="202"/>
      <c r="J95" s="261"/>
      <c r="K95" s="249"/>
      <c r="L95" s="202">
        <v>1</v>
      </c>
      <c r="M95" s="202"/>
      <c r="N95" s="202"/>
      <c r="O95" s="244">
        <v>1</v>
      </c>
      <c r="P95" s="249"/>
      <c r="Q95" s="202"/>
      <c r="R95" s="202"/>
      <c r="S95" s="202"/>
      <c r="T95" s="244"/>
      <c r="V95" s="304"/>
    </row>
    <row r="96" spans="1:22" ht="13.15" x14ac:dyDescent="0.35">
      <c r="A96" s="238"/>
      <c r="B96" s="258" t="s">
        <v>161</v>
      </c>
      <c r="C96" s="263" t="s">
        <v>73</v>
      </c>
      <c r="D96" s="262"/>
      <c r="E96" s="260">
        <f t="shared" si="10"/>
        <v>15</v>
      </c>
      <c r="F96" s="249"/>
      <c r="G96" s="202"/>
      <c r="H96" s="202"/>
      <c r="I96" s="202"/>
      <c r="J96" s="261"/>
      <c r="K96" s="249"/>
      <c r="L96" s="202"/>
      <c r="M96" s="202"/>
      <c r="N96" s="202"/>
      <c r="O96" s="244"/>
      <c r="P96" s="249"/>
      <c r="Q96" s="202">
        <v>1</v>
      </c>
      <c r="R96" s="202"/>
      <c r="S96" s="202"/>
      <c r="T96" s="244">
        <v>1</v>
      </c>
      <c r="V96" s="304"/>
    </row>
    <row r="97" spans="1:22" ht="13.5" thickBot="1" x14ac:dyDescent="0.4">
      <c r="A97" s="238"/>
      <c r="B97" s="264" t="s">
        <v>162</v>
      </c>
      <c r="C97" s="265" t="s">
        <v>22</v>
      </c>
      <c r="D97" s="266"/>
      <c r="E97" s="267">
        <f t="shared" si="10"/>
        <v>0</v>
      </c>
      <c r="F97" s="251"/>
      <c r="G97" s="252"/>
      <c r="H97" s="252"/>
      <c r="I97" s="252"/>
      <c r="J97" s="268"/>
      <c r="K97" s="251"/>
      <c r="L97" s="252"/>
      <c r="M97" s="252"/>
      <c r="N97" s="252"/>
      <c r="O97" s="253"/>
      <c r="P97" s="251"/>
      <c r="Q97" s="252"/>
      <c r="R97" s="252"/>
      <c r="S97" s="252"/>
      <c r="T97" s="253">
        <v>20</v>
      </c>
      <c r="V97" s="304"/>
    </row>
    <row r="98" spans="1:22" x14ac:dyDescent="0.35">
      <c r="C98" s="135" t="s">
        <v>53</v>
      </c>
      <c r="D98" s="35">
        <f>J98+O98+T98</f>
        <v>35</v>
      </c>
      <c r="E98" s="34">
        <f t="shared" ref="E98:T98" si="11">SUM(E90:E97)</f>
        <v>195</v>
      </c>
      <c r="F98" s="35">
        <f t="shared" si="11"/>
        <v>0</v>
      </c>
      <c r="G98" s="35">
        <f t="shared" si="11"/>
        <v>0</v>
      </c>
      <c r="H98" s="35">
        <f t="shared" si="11"/>
        <v>0</v>
      </c>
      <c r="I98" s="35">
        <f t="shared" si="11"/>
        <v>0</v>
      </c>
      <c r="J98" s="35">
        <f t="shared" si="11"/>
        <v>0</v>
      </c>
      <c r="K98" s="35">
        <f t="shared" si="11"/>
        <v>2</v>
      </c>
      <c r="L98" s="35">
        <f t="shared" si="11"/>
        <v>1</v>
      </c>
      <c r="M98" s="35">
        <f t="shared" si="11"/>
        <v>2</v>
      </c>
      <c r="N98" s="35">
        <f t="shared" si="11"/>
        <v>0</v>
      </c>
      <c r="O98" s="35">
        <f t="shared" si="11"/>
        <v>9</v>
      </c>
      <c r="P98" s="35">
        <f t="shared" si="11"/>
        <v>1</v>
      </c>
      <c r="Q98" s="35">
        <f t="shared" si="11"/>
        <v>1</v>
      </c>
      <c r="R98" s="35">
        <f t="shared" si="11"/>
        <v>6</v>
      </c>
      <c r="S98" s="35">
        <f t="shared" si="11"/>
        <v>0</v>
      </c>
      <c r="T98" s="35">
        <f t="shared" si="11"/>
        <v>26</v>
      </c>
      <c r="V98" s="83"/>
    </row>
    <row r="99" spans="1:22" x14ac:dyDescent="0.35">
      <c r="D99" s="42"/>
      <c r="E99" s="42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V99" s="130"/>
    </row>
    <row r="100" spans="1:22" x14ac:dyDescent="0.35">
      <c r="C100" s="136"/>
      <c r="D100" s="42"/>
      <c r="E100" s="42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V100" s="130"/>
    </row>
    <row r="101" spans="1:22" s="198" customFormat="1" ht="15" x14ac:dyDescent="0.35">
      <c r="A101" s="197"/>
      <c r="B101" s="363" t="s">
        <v>122</v>
      </c>
      <c r="C101" s="363"/>
      <c r="D101" s="363"/>
      <c r="E101" s="363"/>
      <c r="F101" s="363"/>
      <c r="G101" s="363"/>
      <c r="H101" s="363"/>
      <c r="I101" s="363"/>
      <c r="J101" s="363"/>
      <c r="K101" s="363"/>
      <c r="L101" s="363"/>
      <c r="M101" s="363"/>
      <c r="N101" s="363"/>
      <c r="O101" s="363"/>
      <c r="P101" s="363"/>
      <c r="Q101" s="363"/>
      <c r="R101" s="363"/>
      <c r="S101" s="363"/>
      <c r="T101" s="363"/>
      <c r="U101" s="199"/>
      <c r="V101" s="311"/>
    </row>
    <row r="102" spans="1:22" x14ac:dyDescent="0.35">
      <c r="D102" s="42"/>
      <c r="E102" s="42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V102" s="130"/>
    </row>
    <row r="103" spans="1:22" ht="20.65" thickBot="1" x14ac:dyDescent="0.4">
      <c r="B103" s="209"/>
      <c r="C103" s="210" t="s">
        <v>76</v>
      </c>
      <c r="D103" s="45"/>
      <c r="E103" s="211">
        <v>30</v>
      </c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V103" s="28"/>
    </row>
    <row r="104" spans="1:22" ht="13.15" x14ac:dyDescent="0.35">
      <c r="A104" s="238"/>
      <c r="B104" s="254" t="s">
        <v>163</v>
      </c>
      <c r="C104" s="234" t="s">
        <v>139</v>
      </c>
      <c r="D104" s="269"/>
      <c r="E104" s="256">
        <f>15*(SUM(F104:I104,K104:N104,P104:S104))</f>
        <v>30</v>
      </c>
      <c r="F104" s="270"/>
      <c r="G104" s="271"/>
      <c r="H104" s="271"/>
      <c r="I104" s="271"/>
      <c r="J104" s="272"/>
      <c r="K104" s="270">
        <v>1</v>
      </c>
      <c r="L104" s="271"/>
      <c r="M104" s="271">
        <v>1</v>
      </c>
      <c r="N104" s="271"/>
      <c r="O104" s="273">
        <v>2</v>
      </c>
      <c r="P104" s="270"/>
      <c r="Q104" s="271"/>
      <c r="R104" s="271"/>
      <c r="S104" s="271"/>
      <c r="T104" s="272"/>
      <c r="V104" s="312"/>
    </row>
    <row r="105" spans="1:22" ht="13.15" x14ac:dyDescent="0.35">
      <c r="A105" s="238"/>
      <c r="B105" s="258" t="s">
        <v>164</v>
      </c>
      <c r="C105" s="235" t="s">
        <v>79</v>
      </c>
      <c r="D105" s="274"/>
      <c r="E105" s="260">
        <f>15*(SUM(F105:I105,K105:N105,P105:S105))</f>
        <v>30</v>
      </c>
      <c r="F105" s="275"/>
      <c r="G105" s="276"/>
      <c r="H105" s="276"/>
      <c r="I105" s="276"/>
      <c r="J105" s="277"/>
      <c r="K105" s="275">
        <v>1</v>
      </c>
      <c r="L105" s="276"/>
      <c r="M105" s="276">
        <v>1</v>
      </c>
      <c r="N105" s="276"/>
      <c r="O105" s="278">
        <v>2</v>
      </c>
      <c r="P105" s="275"/>
      <c r="Q105" s="276"/>
      <c r="R105" s="276"/>
      <c r="S105" s="276"/>
      <c r="T105" s="277"/>
      <c r="V105" s="312"/>
    </row>
    <row r="106" spans="1:22" ht="13.15" x14ac:dyDescent="0.35">
      <c r="A106" s="238"/>
      <c r="B106" s="258" t="s">
        <v>165</v>
      </c>
      <c r="C106" s="236" t="s">
        <v>140</v>
      </c>
      <c r="D106" s="274"/>
      <c r="E106" s="260">
        <f>15*(SUM(F106:I106,K106:N106,P106:S106))</f>
        <v>30</v>
      </c>
      <c r="F106" s="275"/>
      <c r="G106" s="276"/>
      <c r="H106" s="276"/>
      <c r="I106" s="276"/>
      <c r="J106" s="277"/>
      <c r="K106" s="275">
        <v>1</v>
      </c>
      <c r="L106" s="276"/>
      <c r="M106" s="276">
        <v>1</v>
      </c>
      <c r="N106" s="276"/>
      <c r="O106" s="278">
        <v>2</v>
      </c>
      <c r="P106" s="275"/>
      <c r="Q106" s="276"/>
      <c r="R106" s="276"/>
      <c r="S106" s="276"/>
      <c r="T106" s="277"/>
      <c r="V106" s="312"/>
    </row>
    <row r="107" spans="1:22" ht="13.5" thickBot="1" x14ac:dyDescent="0.4">
      <c r="A107" s="238"/>
      <c r="B107" s="264" t="s">
        <v>166</v>
      </c>
      <c r="C107" s="231" t="s">
        <v>141</v>
      </c>
      <c r="D107" s="279"/>
      <c r="E107" s="267">
        <f>15*(SUM(F107:I107,K107:N107,P107:S107))</f>
        <v>30</v>
      </c>
      <c r="F107" s="280"/>
      <c r="G107" s="281"/>
      <c r="H107" s="281"/>
      <c r="I107" s="281"/>
      <c r="J107" s="282"/>
      <c r="K107" s="283">
        <v>1</v>
      </c>
      <c r="L107" s="284"/>
      <c r="M107" s="284">
        <v>1</v>
      </c>
      <c r="N107" s="284"/>
      <c r="O107" s="285">
        <v>2</v>
      </c>
      <c r="P107" s="280"/>
      <c r="Q107" s="281"/>
      <c r="R107" s="281"/>
      <c r="S107" s="281"/>
      <c r="T107" s="282"/>
      <c r="V107" s="312"/>
    </row>
    <row r="108" spans="1:22" ht="20.65" thickBot="1" x14ac:dyDescent="0.4">
      <c r="B108" s="33"/>
      <c r="C108" s="145" t="s">
        <v>82</v>
      </c>
      <c r="D108" s="47"/>
      <c r="E108" s="212">
        <v>30</v>
      </c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V108" s="28"/>
    </row>
    <row r="109" spans="1:22" ht="13.15" x14ac:dyDescent="0.35">
      <c r="A109" s="238"/>
      <c r="B109" s="254" t="s">
        <v>167</v>
      </c>
      <c r="C109" s="234" t="s">
        <v>84</v>
      </c>
      <c r="D109" s="286"/>
      <c r="E109" s="256">
        <f>15*(SUM(F109:I109,K109:N109,P109:S109))</f>
        <v>30</v>
      </c>
      <c r="F109" s="246"/>
      <c r="G109" s="203"/>
      <c r="H109" s="203"/>
      <c r="I109" s="203"/>
      <c r="J109" s="287"/>
      <c r="K109" s="246"/>
      <c r="L109" s="203"/>
      <c r="M109" s="203"/>
      <c r="N109" s="203"/>
      <c r="O109" s="287"/>
      <c r="P109" s="246">
        <v>1</v>
      </c>
      <c r="Q109" s="203"/>
      <c r="R109" s="203">
        <v>1</v>
      </c>
      <c r="S109" s="203"/>
      <c r="T109" s="288">
        <v>2</v>
      </c>
      <c r="V109" s="125"/>
    </row>
    <row r="110" spans="1:22" ht="13.15" x14ac:dyDescent="0.35">
      <c r="A110" s="238"/>
      <c r="B110" s="258" t="s">
        <v>168</v>
      </c>
      <c r="C110" s="235" t="s">
        <v>86</v>
      </c>
      <c r="D110" s="289"/>
      <c r="E110" s="260">
        <f>15*(SUM(F110:I110,K110:N110,P110:S110))</f>
        <v>30</v>
      </c>
      <c r="F110" s="290"/>
      <c r="G110" s="291"/>
      <c r="H110" s="291"/>
      <c r="I110" s="291"/>
      <c r="J110" s="292"/>
      <c r="K110" s="290"/>
      <c r="L110" s="291"/>
      <c r="M110" s="291"/>
      <c r="N110" s="291"/>
      <c r="O110" s="292"/>
      <c r="P110" s="293">
        <v>1</v>
      </c>
      <c r="Q110" s="294"/>
      <c r="R110" s="294">
        <v>1</v>
      </c>
      <c r="S110" s="294"/>
      <c r="T110" s="295">
        <v>2</v>
      </c>
      <c r="V110" s="125"/>
    </row>
    <row r="111" spans="1:22" ht="13.5" thickBot="1" x14ac:dyDescent="0.4">
      <c r="A111" s="238"/>
      <c r="B111" s="264" t="s">
        <v>169</v>
      </c>
      <c r="C111" s="237" t="s">
        <v>88</v>
      </c>
      <c r="D111" s="296"/>
      <c r="E111" s="267">
        <f>15*(SUM(F111:I111,K111:N111,P111:S111))</f>
        <v>30</v>
      </c>
      <c r="F111" s="297"/>
      <c r="G111" s="298"/>
      <c r="H111" s="298"/>
      <c r="I111" s="298"/>
      <c r="J111" s="299"/>
      <c r="K111" s="297"/>
      <c r="L111" s="298"/>
      <c r="M111" s="298"/>
      <c r="N111" s="298"/>
      <c r="O111" s="299"/>
      <c r="P111" s="300">
        <v>1</v>
      </c>
      <c r="Q111" s="301"/>
      <c r="R111" s="301">
        <v>1</v>
      </c>
      <c r="S111" s="301"/>
      <c r="T111" s="302">
        <v>2</v>
      </c>
      <c r="V111" s="125"/>
    </row>
    <row r="112" spans="1:22" x14ac:dyDescent="0.35">
      <c r="C112" s="135" t="s">
        <v>53</v>
      </c>
      <c r="D112" s="35">
        <f>J112+O112+T112</f>
        <v>4</v>
      </c>
      <c r="E112" s="34">
        <v>60</v>
      </c>
      <c r="F112" s="35">
        <f>SUM(F103:F111)</f>
        <v>0</v>
      </c>
      <c r="G112" s="35">
        <f>SUM(G103:G111)</f>
        <v>0</v>
      </c>
      <c r="H112" s="35">
        <f>SUM(H103:H111)</f>
        <v>0</v>
      </c>
      <c r="I112" s="35">
        <f>SUM(I103:I111)</f>
        <v>0</v>
      </c>
      <c r="J112" s="35">
        <f>SUM(J103:J111)</f>
        <v>0</v>
      </c>
      <c r="K112" s="35">
        <v>1</v>
      </c>
      <c r="L112" s="35">
        <f>SUM(L103:L111)</f>
        <v>0</v>
      </c>
      <c r="M112" s="35">
        <v>1</v>
      </c>
      <c r="N112" s="35">
        <f>SUM(N103:N111)</f>
        <v>0</v>
      </c>
      <c r="O112" s="35">
        <v>2</v>
      </c>
      <c r="P112" s="35">
        <v>1</v>
      </c>
      <c r="Q112" s="35">
        <f>SUM(Q103:Q111)</f>
        <v>0</v>
      </c>
      <c r="R112" s="35">
        <v>1</v>
      </c>
      <c r="S112" s="35"/>
      <c r="T112" s="35">
        <v>2</v>
      </c>
      <c r="V112" s="83"/>
    </row>
    <row r="113" spans="1:22" x14ac:dyDescent="0.35">
      <c r="C113" s="156"/>
      <c r="D113" s="82"/>
      <c r="E113" s="82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V113" s="83"/>
    </row>
    <row r="114" spans="1:22" x14ac:dyDescent="0.35">
      <c r="C114" s="156"/>
      <c r="D114" s="82"/>
      <c r="E114" s="82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V114" s="83"/>
    </row>
    <row r="115" spans="1:22" ht="15" x14ac:dyDescent="0.35">
      <c r="B115" s="148" t="s">
        <v>106</v>
      </c>
      <c r="C115" s="136"/>
      <c r="D115" s="42"/>
      <c r="E115" s="42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V115" s="130"/>
    </row>
    <row r="116" spans="1:22" ht="13.15" thickBot="1" x14ac:dyDescent="0.4">
      <c r="D116" s="42"/>
      <c r="E116" s="42"/>
      <c r="F116" s="130"/>
      <c r="G116" s="130"/>
      <c r="H116" s="130"/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V116" s="130"/>
    </row>
    <row r="117" spans="1:22" ht="13.15" thickBot="1" x14ac:dyDescent="0.4">
      <c r="A117" s="86"/>
      <c r="D117" s="42"/>
      <c r="E117" s="42"/>
      <c r="F117" s="355" t="s">
        <v>36</v>
      </c>
      <c r="G117" s="356"/>
      <c r="H117" s="356"/>
      <c r="I117" s="356"/>
      <c r="J117" s="356"/>
      <c r="K117" s="356"/>
      <c r="L117" s="356"/>
      <c r="M117" s="356"/>
      <c r="N117" s="356"/>
      <c r="O117" s="357"/>
      <c r="P117" s="355" t="s">
        <v>37</v>
      </c>
      <c r="Q117" s="356"/>
      <c r="R117" s="356"/>
      <c r="S117" s="356"/>
      <c r="T117" s="356"/>
      <c r="V117" s="306"/>
    </row>
    <row r="118" spans="1:22" ht="13.15" thickBot="1" x14ac:dyDescent="0.4">
      <c r="A118" s="86"/>
      <c r="C118" s="346" t="s">
        <v>107</v>
      </c>
      <c r="D118" s="347"/>
      <c r="E118" s="347"/>
      <c r="F118" s="358" t="s">
        <v>39</v>
      </c>
      <c r="G118" s="359"/>
      <c r="H118" s="359"/>
      <c r="I118" s="360"/>
      <c r="J118" s="361" t="s">
        <v>40</v>
      </c>
      <c r="K118" s="358" t="s">
        <v>41</v>
      </c>
      <c r="L118" s="359"/>
      <c r="M118" s="359"/>
      <c r="N118" s="360"/>
      <c r="O118" s="361" t="s">
        <v>40</v>
      </c>
      <c r="P118" s="358" t="s">
        <v>42</v>
      </c>
      <c r="Q118" s="359"/>
      <c r="R118" s="359"/>
      <c r="S118" s="360"/>
      <c r="T118" s="361" t="s">
        <v>40</v>
      </c>
      <c r="V118" s="307"/>
    </row>
    <row r="119" spans="1:22" ht="13.5" thickTop="1" thickBot="1" x14ac:dyDescent="0.4">
      <c r="A119" s="86"/>
      <c r="C119" s="59" t="s">
        <v>108</v>
      </c>
      <c r="D119" s="157"/>
      <c r="E119" s="196"/>
      <c r="F119" s="132" t="s">
        <v>25</v>
      </c>
      <c r="G119" s="133" t="s">
        <v>43</v>
      </c>
      <c r="H119" s="133" t="s">
        <v>28</v>
      </c>
      <c r="I119" s="133" t="s">
        <v>30</v>
      </c>
      <c r="J119" s="362"/>
      <c r="K119" s="132" t="s">
        <v>25</v>
      </c>
      <c r="L119" s="133" t="s">
        <v>43</v>
      </c>
      <c r="M119" s="133" t="s">
        <v>28</v>
      </c>
      <c r="N119" s="133" t="s">
        <v>30</v>
      </c>
      <c r="O119" s="362"/>
      <c r="P119" s="132" t="s">
        <v>25</v>
      </c>
      <c r="Q119" s="133" t="s">
        <v>43</v>
      </c>
      <c r="R119" s="133" t="s">
        <v>28</v>
      </c>
      <c r="S119" s="133" t="s">
        <v>30</v>
      </c>
      <c r="T119" s="362"/>
      <c r="V119" s="307"/>
    </row>
    <row r="120" spans="1:22" ht="13.5" customHeight="1" thickBot="1" x14ac:dyDescent="0.4">
      <c r="A120" s="86"/>
      <c r="C120" s="59" t="s">
        <v>109</v>
      </c>
      <c r="D120" s="157"/>
      <c r="E120" s="157"/>
      <c r="F120" s="354">
        <v>3</v>
      </c>
      <c r="G120" s="348"/>
      <c r="H120" s="348"/>
      <c r="I120" s="348"/>
      <c r="J120" s="349">
        <f>SUM(J15,J22,J35,J49,J63)</f>
        <v>30</v>
      </c>
      <c r="K120" s="348">
        <v>3</v>
      </c>
      <c r="L120" s="348"/>
      <c r="M120" s="348"/>
      <c r="N120" s="348"/>
      <c r="O120" s="349">
        <f>SUM(O15,O22,O35,O49,O63)</f>
        <v>30</v>
      </c>
      <c r="P120" s="348">
        <v>1</v>
      </c>
      <c r="Q120" s="348"/>
      <c r="R120" s="348"/>
      <c r="S120" s="348"/>
      <c r="T120" s="349">
        <f>SUM(T15,T22,T35,T49,T63)</f>
        <v>31</v>
      </c>
      <c r="V120" s="313"/>
    </row>
    <row r="121" spans="1:22" ht="13.5" thickTop="1" thickBot="1" x14ac:dyDescent="0.4">
      <c r="A121" s="86"/>
      <c r="C121" s="59" t="s">
        <v>110</v>
      </c>
      <c r="D121" s="157"/>
      <c r="E121" s="157"/>
      <c r="F121" s="158">
        <f>SUM(F15,F22,F35,F49,F63)</f>
        <v>9</v>
      </c>
      <c r="G121" s="158">
        <f>SUM(G15,G22,G35,G49,G63)</f>
        <v>1</v>
      </c>
      <c r="H121" s="158">
        <f>SUM(H15,H22,H35,H49,H63)</f>
        <v>13</v>
      </c>
      <c r="I121" s="158">
        <f>SUM(I15,I22,I35,I49,I63)</f>
        <v>0</v>
      </c>
      <c r="J121" s="350"/>
      <c r="K121" s="158">
        <f>SUM(K15,K22,K35,K49,K63)</f>
        <v>10</v>
      </c>
      <c r="L121" s="158">
        <f>SUM(L15,L22,L35,L49,L63)</f>
        <v>7</v>
      </c>
      <c r="M121" s="158">
        <f>SUM(M15,M22,M35,M49,M63)</f>
        <v>8</v>
      </c>
      <c r="N121" s="158">
        <f>SUM(N15,N22,N35,N49,N63)</f>
        <v>0</v>
      </c>
      <c r="O121" s="350"/>
      <c r="P121" s="158">
        <f>SUM(P15,P22,P35,P49,P63)</f>
        <v>4</v>
      </c>
      <c r="Q121" s="158">
        <f>SUM(Q15,Q22,Q35,Q49,Q63)</f>
        <v>1</v>
      </c>
      <c r="R121" s="158">
        <f>SUM(R15,R22,R35,R49,R63)</f>
        <v>7</v>
      </c>
      <c r="S121" s="158">
        <f>SUM(S15,S22,S35,S49,S63)</f>
        <v>0</v>
      </c>
      <c r="T121" s="350"/>
      <c r="V121" s="313"/>
    </row>
    <row r="122" spans="1:22" ht="13.5" thickTop="1" x14ac:dyDescent="0.35">
      <c r="A122" s="86"/>
      <c r="C122" s="60"/>
      <c r="D122" s="159" t="s">
        <v>111</v>
      </c>
      <c r="E122" s="160">
        <f>15*SUM(F122,K122,P122)</f>
        <v>900</v>
      </c>
      <c r="F122" s="353">
        <f>SUM(F121:I121)</f>
        <v>23</v>
      </c>
      <c r="G122" s="353"/>
      <c r="H122" s="353"/>
      <c r="I122" s="353"/>
      <c r="J122" s="350"/>
      <c r="K122" s="353">
        <f>SUM(K121:N121)</f>
        <v>25</v>
      </c>
      <c r="L122" s="353"/>
      <c r="M122" s="353"/>
      <c r="N122" s="353"/>
      <c r="O122" s="350"/>
      <c r="P122" s="353">
        <f>SUM(P121:S121)</f>
        <v>12</v>
      </c>
      <c r="Q122" s="353"/>
      <c r="R122" s="353"/>
      <c r="S122" s="353"/>
      <c r="T122" s="350"/>
      <c r="V122" s="313"/>
    </row>
    <row r="123" spans="1:22" ht="13.15" thickBot="1" x14ac:dyDescent="0.4">
      <c r="A123" s="86"/>
      <c r="C123" s="60"/>
      <c r="D123" s="42"/>
      <c r="E123" s="161"/>
      <c r="F123" s="141"/>
      <c r="G123" s="141"/>
      <c r="H123" s="141"/>
      <c r="I123" s="141"/>
      <c r="J123" s="50"/>
      <c r="K123" s="141"/>
      <c r="L123" s="141"/>
      <c r="M123" s="141"/>
      <c r="N123" s="141"/>
      <c r="O123" s="50"/>
      <c r="P123" s="141"/>
      <c r="Q123" s="141"/>
      <c r="R123" s="141"/>
      <c r="S123" s="141"/>
      <c r="T123" s="50"/>
      <c r="V123" s="50"/>
    </row>
    <row r="124" spans="1:22" ht="13.15" thickBot="1" x14ac:dyDescent="0.4">
      <c r="A124" s="86"/>
      <c r="D124" s="42"/>
      <c r="E124" s="42"/>
      <c r="F124" s="355" t="s">
        <v>36</v>
      </c>
      <c r="G124" s="356"/>
      <c r="H124" s="356"/>
      <c r="I124" s="356"/>
      <c r="J124" s="356"/>
      <c r="K124" s="356"/>
      <c r="L124" s="356"/>
      <c r="M124" s="356"/>
      <c r="N124" s="356"/>
      <c r="O124" s="357"/>
      <c r="P124" s="355" t="s">
        <v>37</v>
      </c>
      <c r="Q124" s="356"/>
      <c r="R124" s="356"/>
      <c r="S124" s="356"/>
      <c r="T124" s="356"/>
      <c r="V124" s="306"/>
    </row>
    <row r="125" spans="1:22" ht="13.15" thickBot="1" x14ac:dyDescent="0.4">
      <c r="A125" s="86"/>
      <c r="C125" s="343" t="s">
        <v>112</v>
      </c>
      <c r="D125" s="344"/>
      <c r="E125" s="345"/>
      <c r="F125" s="358" t="s">
        <v>39</v>
      </c>
      <c r="G125" s="359"/>
      <c r="H125" s="359"/>
      <c r="I125" s="360"/>
      <c r="J125" s="361" t="s">
        <v>40</v>
      </c>
      <c r="K125" s="358" t="s">
        <v>41</v>
      </c>
      <c r="L125" s="359"/>
      <c r="M125" s="359"/>
      <c r="N125" s="360"/>
      <c r="O125" s="361" t="s">
        <v>40</v>
      </c>
      <c r="P125" s="358" t="s">
        <v>42</v>
      </c>
      <c r="Q125" s="359"/>
      <c r="R125" s="359"/>
      <c r="S125" s="360"/>
      <c r="T125" s="351" t="s">
        <v>40</v>
      </c>
      <c r="V125" s="307"/>
    </row>
    <row r="126" spans="1:22" ht="13.5" thickTop="1" thickBot="1" x14ac:dyDescent="0.4">
      <c r="A126" s="86"/>
      <c r="C126" s="59" t="s">
        <v>108</v>
      </c>
      <c r="D126" s="157"/>
      <c r="E126" s="196"/>
      <c r="F126" s="132" t="s">
        <v>25</v>
      </c>
      <c r="G126" s="133" t="s">
        <v>43</v>
      </c>
      <c r="H126" s="133" t="s">
        <v>28</v>
      </c>
      <c r="I126" s="133" t="s">
        <v>30</v>
      </c>
      <c r="J126" s="362"/>
      <c r="K126" s="132" t="s">
        <v>25</v>
      </c>
      <c r="L126" s="133" t="s">
        <v>43</v>
      </c>
      <c r="M126" s="133" t="s">
        <v>28</v>
      </c>
      <c r="N126" s="133" t="s">
        <v>30</v>
      </c>
      <c r="O126" s="362"/>
      <c r="P126" s="132" t="s">
        <v>25</v>
      </c>
      <c r="Q126" s="133" t="s">
        <v>43</v>
      </c>
      <c r="R126" s="133" t="s">
        <v>28</v>
      </c>
      <c r="S126" s="133" t="s">
        <v>30</v>
      </c>
      <c r="T126" s="352"/>
      <c r="V126" s="307"/>
    </row>
    <row r="127" spans="1:22" ht="13.5" customHeight="1" thickBot="1" x14ac:dyDescent="0.4">
      <c r="A127" s="86"/>
      <c r="C127" s="59" t="s">
        <v>109</v>
      </c>
      <c r="D127" s="157"/>
      <c r="E127" s="157"/>
      <c r="F127" s="354">
        <v>3</v>
      </c>
      <c r="G127" s="348"/>
      <c r="H127" s="348"/>
      <c r="I127" s="348"/>
      <c r="J127" s="349">
        <f>SUM(J15,J22,J35,J75,J86)</f>
        <v>30</v>
      </c>
      <c r="K127" s="348">
        <v>3</v>
      </c>
      <c r="L127" s="348"/>
      <c r="M127" s="348"/>
      <c r="N127" s="348"/>
      <c r="O127" s="349">
        <f>SUM(O15,O22,O35,O75,O86)</f>
        <v>30</v>
      </c>
      <c r="P127" s="348">
        <v>1</v>
      </c>
      <c r="Q127" s="348"/>
      <c r="R127" s="348"/>
      <c r="S127" s="348"/>
      <c r="T127" s="349">
        <f>SUM(T15,T22,T35,T75,T86)</f>
        <v>31</v>
      </c>
      <c r="V127" s="313"/>
    </row>
    <row r="128" spans="1:22" ht="13.5" thickTop="1" thickBot="1" x14ac:dyDescent="0.4">
      <c r="A128" s="86"/>
      <c r="C128" s="59" t="s">
        <v>110</v>
      </c>
      <c r="D128" s="157"/>
      <c r="E128" s="157"/>
      <c r="F128" s="158">
        <f>SUM(F15,F22,F35,F75,F86)</f>
        <v>9</v>
      </c>
      <c r="G128" s="158">
        <f>SUM(G15,G22,G35,G75,G86)</f>
        <v>1</v>
      </c>
      <c r="H128" s="158">
        <f>SUM(H15,H22,H35,H75,H86)</f>
        <v>13</v>
      </c>
      <c r="I128" s="158">
        <f>SUM(I15,I22,I35,I75,I86)</f>
        <v>0</v>
      </c>
      <c r="J128" s="350"/>
      <c r="K128" s="158">
        <f>SUM(K15,K22,K35,K75,K86)</f>
        <v>10</v>
      </c>
      <c r="L128" s="158">
        <f t="shared" ref="L128:N128" si="12">SUM(L15,L22,L35,L75,L86)</f>
        <v>7</v>
      </c>
      <c r="M128" s="158">
        <f t="shared" si="12"/>
        <v>9</v>
      </c>
      <c r="N128" s="158">
        <f t="shared" si="12"/>
        <v>0</v>
      </c>
      <c r="O128" s="350"/>
      <c r="P128" s="158">
        <f>SUM(P15,P22,P35,P75,P86)</f>
        <v>5</v>
      </c>
      <c r="Q128" s="158">
        <f>SUM(Q15,Q22,Q35,Q75,Q86)</f>
        <v>1</v>
      </c>
      <c r="R128" s="158">
        <f>SUM(R15,R22,R35,R75,R86)</f>
        <v>4</v>
      </c>
      <c r="S128" s="158">
        <f>SUM(S15,S22,S35,S75,S86)</f>
        <v>1</v>
      </c>
      <c r="T128" s="350"/>
      <c r="V128" s="313"/>
    </row>
    <row r="129" spans="1:22" ht="13.5" thickTop="1" x14ac:dyDescent="0.35">
      <c r="A129" s="86"/>
      <c r="D129" s="159" t="s">
        <v>111</v>
      </c>
      <c r="E129" s="160">
        <f>15*SUM(F129,K129,P129)</f>
        <v>900</v>
      </c>
      <c r="F129" s="353">
        <f>SUM(F128:I128)</f>
        <v>23</v>
      </c>
      <c r="G129" s="353"/>
      <c r="H129" s="353"/>
      <c r="I129" s="353"/>
      <c r="J129" s="350"/>
      <c r="K129" s="353">
        <f>SUM(K128:N128)</f>
        <v>26</v>
      </c>
      <c r="L129" s="353"/>
      <c r="M129" s="353"/>
      <c r="N129" s="353"/>
      <c r="O129" s="350"/>
      <c r="P129" s="353">
        <f>SUM(P128:S128)</f>
        <v>11</v>
      </c>
      <c r="Q129" s="353"/>
      <c r="R129" s="353"/>
      <c r="S129" s="353"/>
      <c r="T129" s="350"/>
      <c r="V129" s="313"/>
    </row>
    <row r="130" spans="1:22" ht="13.5" thickBot="1" x14ac:dyDescent="0.4">
      <c r="A130" s="86"/>
      <c r="C130" s="60"/>
      <c r="D130" s="162"/>
      <c r="E130" s="42"/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V130" s="130"/>
    </row>
    <row r="131" spans="1:22" ht="13.15" thickBot="1" x14ac:dyDescent="0.4">
      <c r="A131" s="86"/>
      <c r="D131" s="42"/>
      <c r="E131" s="42"/>
      <c r="F131" s="355" t="s">
        <v>36</v>
      </c>
      <c r="G131" s="356"/>
      <c r="H131" s="356"/>
      <c r="I131" s="356"/>
      <c r="J131" s="356"/>
      <c r="K131" s="356"/>
      <c r="L131" s="356"/>
      <c r="M131" s="356"/>
      <c r="N131" s="356"/>
      <c r="O131" s="357"/>
      <c r="P131" s="355" t="s">
        <v>37</v>
      </c>
      <c r="Q131" s="356"/>
      <c r="R131" s="356"/>
      <c r="S131" s="356"/>
      <c r="T131" s="356"/>
    </row>
    <row r="132" spans="1:22" ht="13.15" thickBot="1" x14ac:dyDescent="0.4">
      <c r="A132" s="86"/>
      <c r="C132" s="343" t="s">
        <v>121</v>
      </c>
      <c r="D132" s="344"/>
      <c r="E132" s="345"/>
      <c r="F132" s="358" t="s">
        <v>39</v>
      </c>
      <c r="G132" s="359"/>
      <c r="H132" s="359"/>
      <c r="I132" s="360"/>
      <c r="J132" s="361" t="s">
        <v>40</v>
      </c>
      <c r="K132" s="358" t="s">
        <v>41</v>
      </c>
      <c r="L132" s="359"/>
      <c r="M132" s="359"/>
      <c r="N132" s="360"/>
      <c r="O132" s="361" t="s">
        <v>40</v>
      </c>
      <c r="P132" s="358" t="s">
        <v>42</v>
      </c>
      <c r="Q132" s="359"/>
      <c r="R132" s="359"/>
      <c r="S132" s="360"/>
      <c r="T132" s="351" t="s">
        <v>40</v>
      </c>
    </row>
    <row r="133" spans="1:22" ht="13.5" thickTop="1" thickBot="1" x14ac:dyDescent="0.4">
      <c r="A133" s="86"/>
      <c r="C133" s="59" t="s">
        <v>108</v>
      </c>
      <c r="D133" s="157"/>
      <c r="E133" s="196"/>
      <c r="F133" s="132" t="s">
        <v>25</v>
      </c>
      <c r="G133" s="133" t="s">
        <v>43</v>
      </c>
      <c r="H133" s="133" t="s">
        <v>28</v>
      </c>
      <c r="I133" s="133" t="s">
        <v>30</v>
      </c>
      <c r="J133" s="362"/>
      <c r="K133" s="132" t="s">
        <v>25</v>
      </c>
      <c r="L133" s="133" t="s">
        <v>43</v>
      </c>
      <c r="M133" s="133" t="s">
        <v>28</v>
      </c>
      <c r="N133" s="133" t="s">
        <v>30</v>
      </c>
      <c r="O133" s="362"/>
      <c r="P133" s="132" t="s">
        <v>25</v>
      </c>
      <c r="Q133" s="133" t="s">
        <v>43</v>
      </c>
      <c r="R133" s="133" t="s">
        <v>28</v>
      </c>
      <c r="S133" s="133" t="s">
        <v>30</v>
      </c>
      <c r="T133" s="352"/>
    </row>
    <row r="134" spans="1:22" ht="13.15" thickBot="1" x14ac:dyDescent="0.4">
      <c r="A134" s="86"/>
      <c r="C134" s="59" t="s">
        <v>109</v>
      </c>
      <c r="D134" s="157"/>
      <c r="E134" s="157"/>
      <c r="F134" s="354">
        <v>3</v>
      </c>
      <c r="G134" s="348"/>
      <c r="H134" s="348"/>
      <c r="I134" s="348"/>
      <c r="J134" s="349">
        <f>SUM(J15,J22,J35,J98,J112)</f>
        <v>30</v>
      </c>
      <c r="K134" s="348">
        <v>3</v>
      </c>
      <c r="L134" s="348"/>
      <c r="M134" s="348"/>
      <c r="N134" s="348"/>
      <c r="O134" s="349">
        <f>SUM(O15,O22,O35,O98,O112)</f>
        <v>30</v>
      </c>
      <c r="P134" s="348">
        <v>1</v>
      </c>
      <c r="Q134" s="348"/>
      <c r="R134" s="348"/>
      <c r="S134" s="348"/>
      <c r="T134" s="349">
        <f>SUM(T15,T22,T35,T98,T112)</f>
        <v>31</v>
      </c>
    </row>
    <row r="135" spans="1:22" ht="13.5" thickTop="1" thickBot="1" x14ac:dyDescent="0.4">
      <c r="A135" s="86"/>
      <c r="C135" s="59" t="s">
        <v>110</v>
      </c>
      <c r="D135" s="157"/>
      <c r="E135" s="157"/>
      <c r="F135" s="158">
        <f>SUM(F15,F22,F35,F98,F112)</f>
        <v>9</v>
      </c>
      <c r="G135" s="158">
        <f>SUM(G15,G22,G35,G98,G112)</f>
        <v>1</v>
      </c>
      <c r="H135" s="158">
        <f>SUM(H15,H22,H35,H98,H112)</f>
        <v>13</v>
      </c>
      <c r="I135" s="158">
        <f>SUM(I15,I22,I35,I98,I112)</f>
        <v>0</v>
      </c>
      <c r="J135" s="350"/>
      <c r="K135" s="158">
        <f>SUM(K15,K22,K35,K98,K112)</f>
        <v>10</v>
      </c>
      <c r="L135" s="158">
        <f>SUM(L15,L22,L35,L98,L112)</f>
        <v>7</v>
      </c>
      <c r="M135" s="158">
        <f>SUM(M15,M22,M35,M98,M112)</f>
        <v>8</v>
      </c>
      <c r="N135" s="158">
        <f>SUM(N15,N22,N35,N98,N112)</f>
        <v>0</v>
      </c>
      <c r="O135" s="350"/>
      <c r="P135" s="158">
        <f>SUM(P15,P22,P35,P98,P112)</f>
        <v>4</v>
      </c>
      <c r="Q135" s="158">
        <f>SUM(Q15,Q22,Q35,Q98,Q112)</f>
        <v>1</v>
      </c>
      <c r="R135" s="158">
        <f>SUM(R15,R22,R35,R98,R112)</f>
        <v>7</v>
      </c>
      <c r="S135" s="158">
        <f>SUM(S15,S22,S35,S98,S112)</f>
        <v>0</v>
      </c>
      <c r="T135" s="350"/>
    </row>
    <row r="136" spans="1:22" ht="13.5" thickTop="1" x14ac:dyDescent="0.35">
      <c r="A136" s="86"/>
      <c r="D136" s="159" t="s">
        <v>111</v>
      </c>
      <c r="E136" s="160">
        <f>15*SUM(F136,K136,P136)</f>
        <v>900</v>
      </c>
      <c r="F136" s="353">
        <f>SUM(F135:I135)</f>
        <v>23</v>
      </c>
      <c r="G136" s="353"/>
      <c r="H136" s="353"/>
      <c r="I136" s="353"/>
      <c r="J136" s="350"/>
      <c r="K136" s="353">
        <f>SUM(K135:N135)</f>
        <v>25</v>
      </c>
      <c r="L136" s="353"/>
      <c r="M136" s="353"/>
      <c r="N136" s="353"/>
      <c r="O136" s="350"/>
      <c r="P136" s="353">
        <f>SUM(P135:S135)</f>
        <v>12</v>
      </c>
      <c r="Q136" s="353"/>
      <c r="R136" s="353"/>
      <c r="S136" s="353"/>
      <c r="T136" s="350"/>
    </row>
  </sheetData>
  <mergeCells count="74">
    <mergeCell ref="T134:T136"/>
    <mergeCell ref="F136:I136"/>
    <mergeCell ref="K136:N136"/>
    <mergeCell ref="P136:S136"/>
    <mergeCell ref="F134:I134"/>
    <mergeCell ref="J134:J136"/>
    <mergeCell ref="K134:N134"/>
    <mergeCell ref="O134:O136"/>
    <mergeCell ref="P134:S134"/>
    <mergeCell ref="B65:T65"/>
    <mergeCell ref="F131:O131"/>
    <mergeCell ref="P131:T131"/>
    <mergeCell ref="C132:E132"/>
    <mergeCell ref="F132:I132"/>
    <mergeCell ref="J132:J133"/>
    <mergeCell ref="K132:N132"/>
    <mergeCell ref="O132:O133"/>
    <mergeCell ref="P132:S132"/>
    <mergeCell ref="T132:T133"/>
    <mergeCell ref="O118:O119"/>
    <mergeCell ref="P118:S118"/>
    <mergeCell ref="P117:T117"/>
    <mergeCell ref="B77:T77"/>
    <mergeCell ref="F118:I118"/>
    <mergeCell ref="J118:J119"/>
    <mergeCell ref="A6:A8"/>
    <mergeCell ref="B10:J10"/>
    <mergeCell ref="B17:T17"/>
    <mergeCell ref="B24:E24"/>
    <mergeCell ref="B52:T52"/>
    <mergeCell ref="B3:T3"/>
    <mergeCell ref="B6:B8"/>
    <mergeCell ref="D6:D8"/>
    <mergeCell ref="E6:E8"/>
    <mergeCell ref="F6:O6"/>
    <mergeCell ref="P6:T6"/>
    <mergeCell ref="T7:T8"/>
    <mergeCell ref="J7:J8"/>
    <mergeCell ref="F7:I7"/>
    <mergeCell ref="K7:N7"/>
    <mergeCell ref="O7:O8"/>
    <mergeCell ref="P7:S7"/>
    <mergeCell ref="K118:N118"/>
    <mergeCell ref="T118:T119"/>
    <mergeCell ref="F117:O117"/>
    <mergeCell ref="B101:T101"/>
    <mergeCell ref="K125:N125"/>
    <mergeCell ref="O125:O126"/>
    <mergeCell ref="P125:S125"/>
    <mergeCell ref="T120:T122"/>
    <mergeCell ref="F120:I120"/>
    <mergeCell ref="J120:J122"/>
    <mergeCell ref="K120:N120"/>
    <mergeCell ref="O120:O122"/>
    <mergeCell ref="P120:S120"/>
    <mergeCell ref="F122:I122"/>
    <mergeCell ref="K122:N122"/>
    <mergeCell ref="P122:S122"/>
    <mergeCell ref="C125:E125"/>
    <mergeCell ref="C118:E118"/>
    <mergeCell ref="P127:S127"/>
    <mergeCell ref="T127:T129"/>
    <mergeCell ref="T125:T126"/>
    <mergeCell ref="F129:I129"/>
    <mergeCell ref="K129:N129"/>
    <mergeCell ref="P129:S129"/>
    <mergeCell ref="F127:I127"/>
    <mergeCell ref="J127:J129"/>
    <mergeCell ref="K127:N127"/>
    <mergeCell ref="O127:O129"/>
    <mergeCell ref="F124:O124"/>
    <mergeCell ref="P124:T124"/>
    <mergeCell ref="F125:I125"/>
    <mergeCell ref="J125:J126"/>
  </mergeCells>
  <phoneticPr fontId="0" type="noConversion"/>
  <pageMargins left="0.31496062992125984" right="0.27559055118110237" top="0.23622047244094491" bottom="0.39370078740157483" header="0.15748031496062992" footer="0.31496062992125984"/>
  <pageSetup paperSize="9" fitToHeight="0" orientation="landscape" r:id="rId1"/>
  <headerFooter alignWithMargins="0">
    <oddFooter>&amp;CStrona &amp;P&amp;R&amp;F</oddFooter>
  </headerFooter>
  <rowBreaks count="3" manualBreakCount="3">
    <brk id="35" min="1" max="19" man="1"/>
    <brk id="51" min="1" max="19" man="1"/>
    <brk id="76" min="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TYTUŁ</vt:lpstr>
      <vt:lpstr>IDM_2023</vt:lpstr>
      <vt:lpstr>IDM_2023!Obszar_wydruku</vt:lpstr>
      <vt:lpstr>TYTUŁ!Obszar_wydruku</vt:lpstr>
      <vt:lpstr>IDM_2023!Tytuły_wydruku</vt:lpstr>
    </vt:vector>
  </TitlesOfParts>
  <Manager/>
  <Company>ATH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dziekan</dc:creator>
  <cp:keywords/>
  <dc:description/>
  <cp:lastModifiedBy>Dariusz Więcek</cp:lastModifiedBy>
  <cp:revision/>
  <dcterms:created xsi:type="dcterms:W3CDTF">2012-04-27T08:05:30Z</dcterms:created>
  <dcterms:modified xsi:type="dcterms:W3CDTF">2025-01-22T07:38:42Z</dcterms:modified>
  <cp:category/>
  <cp:contentStatus/>
</cp:coreProperties>
</file>